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bookViews>
    <workbookView xWindow="0" yWindow="240" windowWidth="21600" windowHeight="9600" tabRatio="950" activeTab="8"/>
  </bookViews>
  <sheets>
    <sheet name="合同档案目录" sheetId="39" r:id="rId1"/>
    <sheet name="封面" sheetId="35" r:id="rId2"/>
    <sheet name="文件升版修订" sheetId="36" r:id="rId3"/>
    <sheet name="排产说明" sheetId="13" r:id="rId4"/>
    <sheet name="待定项" sheetId="38" r:id="rId5"/>
    <sheet name="选型表" sheetId="14" r:id="rId6"/>
    <sheet name="泵结构要求及执行标准" sheetId="37" r:id="rId7"/>
    <sheet name="通用要求" sheetId="8" r:id="rId8"/>
    <sheet name="仪表要求" sheetId="34" r:id="rId9"/>
    <sheet name="辅助系统采购单" sheetId="49" r:id="rId10"/>
    <sheet name="密封采购单" sheetId="6" r:id="rId11"/>
    <sheet name="电机采购单" sheetId="47" r:id="rId12"/>
    <sheet name="联轴器采购单" sheetId="50" r:id="rId13"/>
    <sheet name="接线箱询价单 " sheetId="42" r:id="rId14"/>
    <sheet name="喷漆包装要求" sheetId="32" r:id="rId15"/>
    <sheet name="检验试验要求" sheetId="30" r:id="rId16"/>
    <sheet name="完工资料要求" sheetId="31" r:id="rId17"/>
    <sheet name="名词概念及注意事项" sheetId="27" r:id="rId18"/>
  </sheets>
  <definedNames>
    <definedName name="_xlnm._FilterDatabase" localSheetId="13" hidden="1">'接线箱询价单 '!$A$7:$DZ$10</definedName>
    <definedName name="_xlnm._FilterDatabase" localSheetId="5" hidden="1">选型表!$A$7:$AG$25</definedName>
    <definedName name="_xlnm.Print_Area" localSheetId="6">泵结构要求及执行标准!$A$1:$U$22</definedName>
    <definedName name="_xlnm.Print_Area" localSheetId="4">待定项!$A$1:$J$30</definedName>
    <definedName name="_xlnm.Print_Area" localSheetId="11">电机采购单!$A$1:$S$29</definedName>
    <definedName name="_xlnm.Print_Area" localSheetId="1">封面!$A$1:$I$38</definedName>
    <definedName name="_xlnm.Print_Area" localSheetId="9">辅助系统采购单!$A$1:$AA$21</definedName>
    <definedName name="_xlnm.Print_Area" localSheetId="0">合同档案目录!$A$1:$I$31</definedName>
    <definedName name="_xlnm.Print_Area" localSheetId="15">检验试验要求!$A$1:$G$17</definedName>
    <definedName name="_xlnm.Print_Area" localSheetId="13">'接线箱询价单 '!$A$1:$V$10</definedName>
    <definedName name="_xlnm.Print_Area" localSheetId="12">联轴器采购单!$A$1:$S$27</definedName>
    <definedName name="_xlnm.Print_Area" localSheetId="10">密封采购单!$A$1:$AC$27</definedName>
    <definedName name="_xlnm.Print_Area" localSheetId="17">名词概念及注意事项!$A$1:$B$13</definedName>
    <definedName name="_xlnm.Print_Area" localSheetId="3">排产说明!$A$1:$J$39</definedName>
    <definedName name="_xlnm.Print_Area" localSheetId="14">喷漆包装要求!$A$1:$M$22</definedName>
    <definedName name="_xlnm.Print_Area" localSheetId="7">通用要求!$A$1:$P$35</definedName>
    <definedName name="_xlnm.Print_Area" localSheetId="16">完工资料要求!$A$1:$D$8</definedName>
    <definedName name="_xlnm.Print_Area" localSheetId="5">选型表!$A$1:$AG$25</definedName>
    <definedName name="_xlnm.Print_Area" localSheetId="8">仪表要求!$A$1:$Q$17</definedName>
    <definedName name="_xlnm.Print_Titles" localSheetId="9">辅助系统采购单!$1:$7</definedName>
  </definedNames>
  <calcPr calcId="145621" fullCalcOnLoad="1" forceFullCalc="1" calcMode="auto"/>
</workbook>
</file>

<file path=xl/calcChain.xml><?xml version="1.0" encoding="utf-8"?>
<calcChain xmlns="http://schemas.openxmlformats.org/spreadsheetml/2006/main">
  <c r="I12" i="50" l="1"/>
  <c r="H12" i="50"/>
  <c r="G12" i="50"/>
  <c r="F12" i="50"/>
  <c r="E12" i="50"/>
  <c r="D12" i="50"/>
  <c r="C12" i="50"/>
  <c r="B12" i="50"/>
  <c r="I11" i="50"/>
  <c r="H11" i="50"/>
  <c r="G11" i="50"/>
  <c r="F11" i="50"/>
  <c r="E11" i="50"/>
  <c r="D11" i="50"/>
  <c r="C11" i="50"/>
  <c r="B11" i="50"/>
  <c r="I10" i="50"/>
  <c r="H10" i="50"/>
  <c r="G10" i="50"/>
  <c r="F10" i="50"/>
  <c r="E10" i="50"/>
  <c r="D10" i="50"/>
  <c r="C10" i="50"/>
  <c r="B10" i="50"/>
  <c r="I9" i="50"/>
  <c r="H9" i="50"/>
  <c r="G9" i="50"/>
  <c r="F9" i="50"/>
  <c r="E9" i="50"/>
  <c r="D9" i="50"/>
  <c r="C9" i="50"/>
  <c r="B9" i="50"/>
  <c r="I8" i="50"/>
  <c r="H8" i="50"/>
  <c r="G8" i="50"/>
  <c r="F8" i="50"/>
  <c r="E8" i="50"/>
  <c r="E13" i="50" s="1"/>
  <c r="D8" i="50"/>
  <c r="C8" i="50"/>
  <c r="B8" i="50"/>
  <c r="F5" i="50"/>
  <c r="S3" i="50"/>
  <c r="P3" i="50"/>
  <c r="C3" i="50"/>
  <c r="S2" i="50"/>
  <c r="Q2" i="50"/>
  <c r="P2" i="50"/>
  <c r="C2" i="50"/>
  <c r="I1" i="50"/>
  <c r="M15" i="49" l="1"/>
  <c r="L15" i="49"/>
  <c r="K15" i="49"/>
  <c r="J15" i="49"/>
  <c r="N15" i="49" s="1"/>
  <c r="I15" i="49"/>
  <c r="H15" i="49"/>
  <c r="G15" i="49"/>
  <c r="F15" i="49"/>
  <c r="E15" i="49"/>
  <c r="D15" i="49"/>
  <c r="C15" i="49"/>
  <c r="B15" i="49"/>
  <c r="A15" i="49"/>
  <c r="M14" i="49"/>
  <c r="L14" i="49"/>
  <c r="K14" i="49"/>
  <c r="J14" i="49"/>
  <c r="N14" i="49" s="1"/>
  <c r="I14" i="49"/>
  <c r="H14" i="49"/>
  <c r="G14" i="49"/>
  <c r="F14" i="49"/>
  <c r="E14" i="49"/>
  <c r="D14" i="49"/>
  <c r="C14" i="49"/>
  <c r="B14" i="49"/>
  <c r="A14" i="49"/>
  <c r="M13" i="49"/>
  <c r="L13" i="49"/>
  <c r="K13" i="49"/>
  <c r="J13" i="49"/>
  <c r="N13" i="49" s="1"/>
  <c r="I13" i="49"/>
  <c r="H13" i="49"/>
  <c r="G13" i="49"/>
  <c r="F13" i="49"/>
  <c r="E13" i="49"/>
  <c r="D13" i="49"/>
  <c r="C13" i="49"/>
  <c r="B13" i="49"/>
  <c r="A13" i="49"/>
  <c r="M12" i="49"/>
  <c r="L12" i="49"/>
  <c r="K12" i="49"/>
  <c r="J12" i="49"/>
  <c r="N12" i="49" s="1"/>
  <c r="I12" i="49"/>
  <c r="H12" i="49"/>
  <c r="G12" i="49"/>
  <c r="F12" i="49"/>
  <c r="E12" i="49"/>
  <c r="D12" i="49"/>
  <c r="C12" i="49"/>
  <c r="B12" i="49"/>
  <c r="A12" i="49"/>
  <c r="N11" i="49"/>
  <c r="M11" i="49"/>
  <c r="L11" i="49"/>
  <c r="K11" i="49"/>
  <c r="J11" i="49"/>
  <c r="I11" i="49"/>
  <c r="H11" i="49"/>
  <c r="G11" i="49"/>
  <c r="F11" i="49"/>
  <c r="E11" i="49"/>
  <c r="D11" i="49"/>
  <c r="C11" i="49"/>
  <c r="B11" i="49"/>
  <c r="A11" i="49"/>
  <c r="N10" i="49"/>
  <c r="M10" i="49"/>
  <c r="L10" i="49"/>
  <c r="K10" i="49"/>
  <c r="J10" i="49"/>
  <c r="I10" i="49"/>
  <c r="H10" i="49"/>
  <c r="G10" i="49"/>
  <c r="F10" i="49"/>
  <c r="E10" i="49"/>
  <c r="D10" i="49"/>
  <c r="C10" i="49"/>
  <c r="B10" i="49"/>
  <c r="A10" i="49"/>
  <c r="N9" i="49"/>
  <c r="M9" i="49"/>
  <c r="L9" i="49"/>
  <c r="K9" i="49"/>
  <c r="J9" i="49"/>
  <c r="I9" i="49"/>
  <c r="H9" i="49"/>
  <c r="G9" i="49"/>
  <c r="F9" i="49"/>
  <c r="E9" i="49"/>
  <c r="D9" i="49"/>
  <c r="C9" i="49"/>
  <c r="B9" i="49"/>
  <c r="A9" i="49"/>
  <c r="N8" i="49"/>
  <c r="M8" i="49"/>
  <c r="L8" i="49"/>
  <c r="K8" i="49"/>
  <c r="J8" i="49"/>
  <c r="I8" i="49"/>
  <c r="H8" i="49"/>
  <c r="G8" i="49"/>
  <c r="F8" i="49"/>
  <c r="E8" i="49"/>
  <c r="E16" i="49" s="1"/>
  <c r="D8" i="49"/>
  <c r="C8" i="49"/>
  <c r="B8" i="49"/>
  <c r="A8" i="49"/>
  <c r="I5" i="49"/>
  <c r="G5" i="49"/>
  <c r="D8" i="42" l="1"/>
  <c r="G9" i="47"/>
  <c r="G8" i="47"/>
  <c r="D9" i="47"/>
  <c r="D8" i="47"/>
  <c r="I3" i="47"/>
  <c r="AC5" i="14" l="1"/>
  <c r="D1" i="31" l="1"/>
  <c r="C1" i="30"/>
  <c r="E1" i="32"/>
  <c r="A1" i="32"/>
  <c r="U4" i="42"/>
  <c r="C4" i="42"/>
  <c r="C2" i="42"/>
  <c r="F1" i="42"/>
  <c r="A8" i="47" l="1"/>
  <c r="G3" i="39" l="1"/>
  <c r="D3" i="39"/>
  <c r="A3" i="39"/>
  <c r="D5" i="14" l="1"/>
  <c r="D4" i="14"/>
  <c r="D3" i="14"/>
  <c r="AC3" i="14"/>
  <c r="AB2" i="6" s="1"/>
  <c r="T8" i="6"/>
  <c r="S8" i="6"/>
  <c r="R8" i="6"/>
  <c r="M8" i="6"/>
  <c r="I8" i="6"/>
  <c r="H8" i="6"/>
  <c r="G8" i="6"/>
  <c r="F8" i="6"/>
  <c r="E8" i="6"/>
  <c r="D8" i="6"/>
  <c r="C8" i="6"/>
  <c r="A8" i="6"/>
  <c r="M6" i="6"/>
  <c r="L6" i="6"/>
  <c r="K6" i="6"/>
  <c r="I6" i="6"/>
  <c r="G6" i="6"/>
  <c r="AB3" i="6"/>
  <c r="W3" i="6"/>
  <c r="W2" i="6"/>
  <c r="O1" i="8"/>
  <c r="E7" i="37"/>
  <c r="D7" i="37"/>
  <c r="C7" i="37"/>
  <c r="A7" i="37"/>
  <c r="T3" i="37"/>
  <c r="Q3" i="37"/>
  <c r="Q2" i="37"/>
  <c r="X8" i="14"/>
  <c r="J2" i="14"/>
  <c r="E2" i="14"/>
  <c r="E1" i="8" s="1"/>
  <c r="H2" i="38"/>
  <c r="H2" i="13"/>
  <c r="M1" i="8" l="1"/>
  <c r="C2" i="6"/>
  <c r="C3" i="37"/>
  <c r="C3" i="34"/>
  <c r="T2" i="37"/>
  <c r="H1" i="13"/>
  <c r="H1" i="38"/>
  <c r="C3" i="6"/>
  <c r="K1" i="6"/>
  <c r="C1" i="13"/>
  <c r="C1" i="38"/>
  <c r="C2" i="13"/>
  <c r="C1" i="37"/>
  <c r="C2" i="38"/>
  <c r="C2" i="37"/>
  <c r="G1" i="8"/>
</calcChain>
</file>

<file path=xl/comments1.xml><?xml version="1.0" encoding="utf-8"?>
<comments xmlns="http://schemas.openxmlformats.org/spreadsheetml/2006/main">
  <authors>
    <author>微软用户</author>
  </authors>
  <commentList>
    <comment ref="A5" authorId="0">
      <text>
        <r>
          <rPr>
            <sz val="9"/>
            <rFont val="宋体"/>
            <family val="3"/>
            <charset val="134"/>
          </rPr>
          <t>首次下发不用填写，升版时对应填写</t>
        </r>
      </text>
    </comment>
  </commentList>
</comments>
</file>

<file path=xl/comments2.xml><?xml version="1.0" encoding="utf-8"?>
<comments xmlns="http://schemas.openxmlformats.org/spreadsheetml/2006/main">
  <authors>
    <author>微软用户</author>
  </authors>
  <commentList>
    <comment ref="AC2" authorId="0">
      <text>
        <r>
          <rPr>
            <b/>
            <sz val="9"/>
            <rFont val="宋体"/>
            <family val="3"/>
            <charset val="134"/>
          </rPr>
          <t>微软用户:</t>
        </r>
        <r>
          <rPr>
            <sz val="9"/>
            <rFont val="宋体"/>
            <family val="3"/>
            <charset val="134"/>
          </rPr>
          <t xml:space="preserve">
</t>
        </r>
        <r>
          <rPr>
            <b/>
            <sz val="11"/>
            <color indexed="10"/>
            <rFont val="宋体"/>
            <family val="3"/>
            <charset val="134"/>
          </rPr>
          <t>所有链接都基于本页。所以本表禁止任何修改（除粘度换算）！！</t>
        </r>
      </text>
    </comment>
  </commentList>
</comments>
</file>

<file path=xl/sharedStrings.xml><?xml version="1.0" encoding="utf-8"?>
<sst xmlns="http://schemas.openxmlformats.org/spreadsheetml/2006/main" count="500" uniqueCount="370">
  <si>
    <t>采购单位</t>
  </si>
  <si>
    <t>合同号</t>
  </si>
  <si>
    <t>计划号</t>
  </si>
  <si>
    <t>日期</t>
  </si>
  <si>
    <t>技术说明</t>
  </si>
  <si>
    <t>此页需要填写泵要求：</t>
    <phoneticPr fontId="58" type="noConversion"/>
  </si>
  <si>
    <t>模块1：法兰标准</t>
    <phoneticPr fontId="58" type="noConversion"/>
  </si>
  <si>
    <t>示例：HG/T20615-2009 300lb   WN/RF</t>
    <phoneticPr fontId="58" type="noConversion"/>
  </si>
  <si>
    <t>若压力等级（300lb）和密封面（RF）每个位号不一样则按照位号列明</t>
    <phoneticPr fontId="58" type="noConversion"/>
  </si>
  <si>
    <t>模块2：材料执行标准</t>
    <phoneticPr fontId="58" type="noConversion"/>
  </si>
  <si>
    <t>示例：材料执行国标/美标</t>
    <phoneticPr fontId="58" type="noConversion"/>
  </si>
  <si>
    <t>模块X：泵铭牌要求</t>
    <phoneticPr fontId="58" type="noConversion"/>
  </si>
  <si>
    <t>模块X：接地要求</t>
    <phoneticPr fontId="58" type="noConversion"/>
  </si>
  <si>
    <t>模块X：安全防护要求</t>
    <phoneticPr fontId="58" type="noConversion"/>
  </si>
  <si>
    <t>模块X：紧固件要求</t>
    <phoneticPr fontId="58" type="noConversion"/>
  </si>
  <si>
    <t>模块X：海拔高度/大气压、环境</t>
    <phoneticPr fontId="58" type="noConversion"/>
  </si>
  <si>
    <t>大连罗斯泵业有限公司</t>
  </si>
  <si>
    <t>工 厂 执 行 文 件-FOP</t>
  </si>
  <si>
    <t>罗斯计划号</t>
  </si>
  <si>
    <t>此页仅涂黄处需要自动填写</t>
    <phoneticPr fontId="58" type="noConversion"/>
  </si>
  <si>
    <t>项目/装置名称</t>
  </si>
  <si>
    <t>买    方</t>
  </si>
  <si>
    <t>最终用户</t>
  </si>
  <si>
    <t>设 计 方</t>
  </si>
  <si>
    <t>销售经理</t>
  </si>
  <si>
    <t>技术支持</t>
  </si>
  <si>
    <t>排产时间</t>
  </si>
  <si>
    <t>交货日期</t>
  </si>
  <si>
    <t>合同类型</t>
  </si>
  <si>
    <t>设备类型及数量</t>
  </si>
  <si>
    <t>市场领域</t>
  </si>
  <si>
    <t>所在地区环境</t>
    <phoneticPr fontId="58" type="noConversion"/>
  </si>
  <si>
    <t>预排执行计划</t>
  </si>
  <si>
    <t>确定执行计划</t>
  </si>
  <si>
    <t>版次</t>
  </si>
  <si>
    <t>说       明</t>
  </si>
  <si>
    <t>编    制</t>
  </si>
  <si>
    <t>校    对</t>
  </si>
  <si>
    <t>批      准</t>
  </si>
  <si>
    <r>
      <rPr>
        <b/>
        <sz val="12"/>
        <rFont val="Arial"/>
        <family val="2"/>
      </rPr>
      <t>FOP</t>
    </r>
    <r>
      <rPr>
        <b/>
        <sz val="12"/>
        <rFont val="宋体"/>
        <family val="3"/>
        <charset val="134"/>
      </rPr>
      <t>修订文件</t>
    </r>
  </si>
  <si>
    <t>序号</t>
  </si>
  <si>
    <t>修订项</t>
  </si>
  <si>
    <t>修订内容</t>
  </si>
  <si>
    <t>制式文件，此页无需操作</t>
    <phoneticPr fontId="58" type="noConversion"/>
  </si>
  <si>
    <t>合同档案目录</t>
    <phoneticPr fontId="58" type="noConversion"/>
  </si>
  <si>
    <t>合同信息</t>
  </si>
  <si>
    <t>变更单及内部联络函</t>
  </si>
  <si>
    <t>类别</t>
  </si>
  <si>
    <t>页数</t>
  </si>
  <si>
    <t>有无</t>
  </si>
  <si>
    <r>
      <rPr>
        <b/>
        <sz val="12"/>
        <color theme="1"/>
        <rFont val="宋体"/>
        <family val="3"/>
        <charset val="134"/>
        <scheme val="minor"/>
      </rPr>
      <t>公司码</t>
    </r>
    <r>
      <rPr>
        <b/>
        <sz val="12"/>
        <color theme="1"/>
        <rFont val="SimSun"/>
        <charset val="134"/>
      </rPr>
      <t>＆</t>
    </r>
    <r>
      <rPr>
        <b/>
        <sz val="12"/>
        <color theme="1"/>
        <rFont val="宋体"/>
        <family val="3"/>
        <charset val="134"/>
        <scheme val="minor"/>
      </rPr>
      <t>文件编号</t>
    </r>
  </si>
  <si>
    <t>变更内容</t>
  </si>
  <si>
    <t xml:space="preserve">部门 </t>
  </si>
  <si>
    <t>中标通知书</t>
  </si>
  <si>
    <t>销售合同</t>
  </si>
  <si>
    <t>技术协议</t>
  </si>
  <si>
    <t>排产申请</t>
  </si>
  <si>
    <t>合同评审表</t>
  </si>
  <si>
    <t>生产通知单</t>
  </si>
  <si>
    <t>工期确认表</t>
  </si>
  <si>
    <t>会议记录</t>
  </si>
  <si>
    <t>中间资料</t>
  </si>
  <si>
    <t>终版资料</t>
  </si>
  <si>
    <t>机封采购合同</t>
  </si>
  <si>
    <t>电机采购合同</t>
  </si>
  <si>
    <t>系统采购合同</t>
  </si>
  <si>
    <t>见证邀请函</t>
  </si>
  <si>
    <t>发货通知单</t>
  </si>
  <si>
    <t>客户来函件</t>
  </si>
  <si>
    <t>公司发函件</t>
  </si>
  <si>
    <t>内容</t>
  </si>
  <si>
    <t>发件人</t>
  </si>
  <si>
    <t>文件编号</t>
  </si>
  <si>
    <t>油漆品牌</t>
    <phoneticPr fontId="58" type="noConversion"/>
  </si>
  <si>
    <t>油漆种类</t>
    <phoneticPr fontId="58" type="noConversion"/>
  </si>
  <si>
    <t>漆膜厚度</t>
    <phoneticPr fontId="58" type="noConversion"/>
  </si>
  <si>
    <t>地区环境</t>
    <phoneticPr fontId="58" type="noConversion"/>
  </si>
  <si>
    <t>部位</t>
  </si>
  <si>
    <t>面漆颜色</t>
  </si>
  <si>
    <t>色卡号</t>
  </si>
  <si>
    <t>备注</t>
  </si>
  <si>
    <t>泵</t>
  </si>
  <si>
    <t>底座</t>
  </si>
  <si>
    <t>联轴器护罩</t>
  </si>
  <si>
    <t>电机</t>
  </si>
  <si>
    <t>系统管路</t>
  </si>
  <si>
    <t>热水管路</t>
  </si>
  <si>
    <t>冷却水管路</t>
  </si>
  <si>
    <t>蒸汽管路</t>
  </si>
  <si>
    <t>标志色</t>
  </si>
  <si>
    <t>进出口阀门及过滤器等</t>
  </si>
  <si>
    <t>控制柜（接线箱）等</t>
  </si>
  <si>
    <t>其他部件（独立安装发货的大件）</t>
  </si>
  <si>
    <t>注意：针对有不锈钢表面不喷漆的要求，首先工程部与用户确认，泵头部分是否也按此执行；</t>
  </si>
  <si>
    <t>厂标：如果有不锈钢表面不喷漆要求，焊接部位必须酸洗，机加工表面不用酸洗，不锈钢管需要采用亮管，不锈钢泵头部分按酸洗钝化处理。</t>
  </si>
  <si>
    <t>此页要求查询涂黄处检验和试验信息</t>
    <phoneticPr fontId="58" type="noConversion"/>
  </si>
  <si>
    <t>此页要求查询涂黄处完工资料/完工报告信息</t>
    <phoneticPr fontId="58" type="noConversion"/>
  </si>
  <si>
    <t>名词概念及注意事项</t>
  </si>
  <si>
    <t>注意内容</t>
  </si>
  <si>
    <t>随机资料内容及编制方法详见技术协议</t>
  </si>
  <si>
    <t>每位号：指每个分号（例如2018-S-008-001为1个分号）</t>
  </si>
  <si>
    <t>制式文件，此页无需操作</t>
    <phoneticPr fontId="58" type="noConversion"/>
  </si>
  <si>
    <t>1台套：指1台整机的全部用量（例如两端支撑泵用机械密封1台套实际包含数量为2套机械密封）</t>
  </si>
  <si>
    <t>套和台套要区分清楚：对于两端支撑泵，如果用户只要1套备件，工程人员需要明确写出要驱动端的还是非驱动端的</t>
  </si>
  <si>
    <t>1台套/泵型号：指相同泵型号的备件要1台套即可，如果相同型号备件材质不同，需要按高材质提供，工程人员应明确指出按哪个位号提供</t>
  </si>
  <si>
    <t>排产时工程人员应提供材料执行标准及材质代号</t>
  </si>
  <si>
    <t>如果各部件有特殊要求，例如碳钢轴承架、油雾润滑及轴承箱风冷等，要在排产说明中指出</t>
  </si>
  <si>
    <t>未写明标准版本的均按照最新版本执行</t>
  </si>
  <si>
    <t>接线箱采购单</t>
    <phoneticPr fontId="58" type="noConversion"/>
  </si>
  <si>
    <t>所属地区</t>
    <phoneticPr fontId="58" type="noConversion"/>
  </si>
  <si>
    <t>评审人</t>
    <phoneticPr fontId="58" type="noConversion"/>
  </si>
  <si>
    <t>业主名称</t>
  </si>
  <si>
    <t>项目名称/装置名称</t>
  </si>
  <si>
    <t>联系人</t>
    <phoneticPr fontId="58" type="noConversion"/>
  </si>
  <si>
    <t>评审日期</t>
    <phoneticPr fontId="58" type="noConversion"/>
  </si>
  <si>
    <t>此页要求查询涂黄处接线箱信息</t>
    <phoneticPr fontId="58" type="noConversion"/>
  </si>
  <si>
    <t>设备位号</t>
    <phoneticPr fontId="58" type="noConversion"/>
  </si>
  <si>
    <t>型号</t>
  </si>
  <si>
    <t>数量</t>
  </si>
  <si>
    <t>操    作    条    件</t>
  </si>
  <si>
    <t>供货周期</t>
    <phoneticPr fontId="58" type="noConversion"/>
  </si>
  <si>
    <t>材质</t>
    <phoneticPr fontId="58" type="noConversion"/>
  </si>
  <si>
    <t>型号</t>
    <phoneticPr fontId="58" type="noConversion"/>
  </si>
  <si>
    <t>单价
（元）</t>
    <phoneticPr fontId="58" type="noConversion"/>
  </si>
  <si>
    <t>备注</t>
    <phoneticPr fontId="58" type="noConversion"/>
  </si>
  <si>
    <t>系统</t>
    <phoneticPr fontId="58" type="noConversion"/>
  </si>
  <si>
    <t xml:space="preserve">
1.接线箱的材质要求；
2.接线箱的厂家要求；
3.接线箱的防爆等级、防护等级要求；
4.接线箱的接线端子要求、内部元器件要求；
5.接线箱的资料要求、防爆认证要求；
6.接线箱的资料要求，份数，语言；</t>
    <phoneticPr fontId="58" type="noConversion"/>
  </si>
  <si>
    <t>合计</t>
    <phoneticPr fontId="58" type="noConversion"/>
  </si>
  <si>
    <r>
      <t>说明：</t>
    </r>
    <r>
      <rPr>
        <sz val="8"/>
        <rFont val="宋体"/>
        <family val="3"/>
        <charset val="134"/>
      </rPr>
      <t xml:space="preserve">                                                                                                                                                                                                                                                                                                                                                                           </t>
    </r>
    <phoneticPr fontId="58" type="noConversion"/>
  </si>
  <si>
    <t xml:space="preserve">供应商： </t>
  </si>
  <si>
    <t>询价/采购申请单号：</t>
  </si>
  <si>
    <t>联轴器采购单</t>
  </si>
  <si>
    <t>所属地区</t>
  </si>
  <si>
    <t>项目名称/
装置名称</t>
  </si>
  <si>
    <t>联 系 人</t>
  </si>
  <si>
    <t>日   期</t>
  </si>
  <si>
    <t>由技术/工程部填写</t>
  </si>
  <si>
    <t>由联轴器供应商填写</t>
  </si>
  <si>
    <t>设备位号</t>
  </si>
  <si>
    <t>泵 型 号</t>
  </si>
  <si>
    <t>泵台数</t>
  </si>
  <si>
    <t>轴功率kW</t>
  </si>
  <si>
    <t>电机型号</t>
  </si>
  <si>
    <t>电机功率kW</t>
  </si>
  <si>
    <t>泵端轴头规格连接尺寸mm</t>
  </si>
  <si>
    <t>电机端轴头规格连接尺寸mm</t>
  </si>
  <si>
    <t>轴承架号</t>
  </si>
  <si>
    <t>联轴器类型</t>
  </si>
  <si>
    <t>轴端间距（DBSE）
mm</t>
    <phoneticPr fontId="58" type="noConversion"/>
  </si>
  <si>
    <t>备 件</t>
  </si>
  <si>
    <t>联轴器</t>
  </si>
  <si>
    <t>单价</t>
  </si>
  <si>
    <t>总价</t>
  </si>
  <si>
    <t>此页要求查询涂黄处联轴器信息</t>
    <phoneticPr fontId="58" type="noConversion"/>
  </si>
  <si>
    <t>总计</t>
  </si>
  <si>
    <t>此表（及其附件）经供需双方签字盖章确认后与合同具有同等法律效力，可以不再另行签订合同。</t>
  </si>
  <si>
    <r>
      <t>其它约定事项：
1、联轴器执行标准要求 ；
2、</t>
    </r>
    <r>
      <rPr>
        <b/>
        <sz val="14"/>
        <color indexed="12"/>
        <rFont val="华文宋体"/>
        <family val="3"/>
        <charset val="134"/>
      </rPr>
      <t xml:space="preserve">联轴器的备件要求。
</t>
    </r>
    <r>
      <rPr>
        <sz val="14"/>
        <color indexed="10"/>
        <rFont val="华文宋体"/>
        <family val="3"/>
        <charset val="134"/>
      </rPr>
      <t xml:space="preserve">3、联轴器的结构要求；
</t>
    </r>
    <phoneticPr fontId="58" type="noConversion"/>
  </si>
  <si>
    <t>需方代表：</t>
  </si>
  <si>
    <t>计划员：               生产部负责人：                 下达日期：                要求供货日期：               供应科长：               采购：                检查：               保管员：</t>
  </si>
  <si>
    <t xml:space="preserve">制造商： </t>
  </si>
  <si>
    <t>合同号：</t>
  </si>
  <si>
    <t>此页要求查询涂黄处电动机信息</t>
    <phoneticPr fontId="58" type="noConversion"/>
  </si>
  <si>
    <t>电机询价/采购申请单
P-01.01-P</t>
  </si>
  <si>
    <t>评审人</t>
  </si>
  <si>
    <t>分号</t>
  </si>
  <si>
    <t>额定转速</t>
  </si>
  <si>
    <t>功率</t>
  </si>
  <si>
    <r>
      <t>安装
型式</t>
    </r>
    <r>
      <rPr>
        <b/>
        <sz val="12"/>
        <rFont val="华文宋体"/>
        <family val="3"/>
        <charset val="134"/>
      </rPr>
      <t>B3/V1</t>
    </r>
  </si>
  <si>
    <t>电压V/
相数PH/
频率Hz</t>
  </si>
  <si>
    <t>防爆/防护/
绝缘等级</t>
  </si>
  <si>
    <t>温升
等级</t>
  </si>
  <si>
    <t>轴承 厂家</t>
  </si>
  <si>
    <t>布线
方式</t>
  </si>
  <si>
    <t>安装位置</t>
  </si>
  <si>
    <t>单 价</t>
  </si>
  <si>
    <t>发票</t>
  </si>
  <si>
    <t>高压电机旋转方向：                             从电机轴伸端看电机</t>
  </si>
  <si>
    <t>rpm</t>
  </si>
  <si>
    <t>(kW)</t>
  </si>
  <si>
    <t>(元)</t>
  </si>
  <si>
    <t>情况</t>
  </si>
  <si>
    <t xml:space="preserve">总计台数：   </t>
  </si>
  <si>
    <t>技术联系人：</t>
  </si>
  <si>
    <t xml:space="preserve"> </t>
  </si>
  <si>
    <t>此表（及其附件）经供需双方签字盖章确认后与合同具有同等法律效力，可以不再另行签订合同</t>
  </si>
  <si>
    <t>交货时间：</t>
  </si>
  <si>
    <r>
      <t xml:space="preserve">其它约定事项：
1.电动机的能效等级；
2.电动机的工频/变频要求；
3.电动机的接线盒要求；
4.电动机的测温要求；
5.电动机的振动要求；
6.电动机的备件要求；
7.所在地的海拔高度/大气压；
</t>
    </r>
    <r>
      <rPr>
        <sz val="12"/>
        <color rgb="FFFF0000"/>
        <rFont val="华文宋体"/>
        <family val="3"/>
        <charset val="134"/>
      </rPr>
      <t xml:space="preserve"> </t>
    </r>
    <phoneticPr fontId="58" type="noConversion"/>
  </si>
  <si>
    <t>供方代表：</t>
  </si>
  <si>
    <t>喷漆颜色</t>
  </si>
  <si>
    <t>色卡号：</t>
  </si>
  <si>
    <t xml:space="preserve">                                                        生产部：                                                      采购部：                                                          质量：                                            技术：</t>
  </si>
  <si>
    <t>合同待定项</t>
  </si>
  <si>
    <t>待定内容</t>
  </si>
  <si>
    <t>与业务员或看客户沟通日期</t>
  </si>
  <si>
    <t>客户反馈日期</t>
  </si>
  <si>
    <t>说明：所有待定项，工程人员应于产前评审会结束后，统一以邮件形式发给业务员或客户，客户回复后下发联络单给各部门签收。</t>
  </si>
  <si>
    <t>计划号：</t>
  </si>
  <si>
    <t xml:space="preserve">          </t>
  </si>
  <si>
    <t>离心泵选型参数表</t>
  </si>
  <si>
    <t>此页即最初要求的选型表</t>
    <phoneticPr fontId="58" type="noConversion"/>
  </si>
  <si>
    <t>日  期</t>
  </si>
  <si>
    <t>出厂编号</t>
  </si>
  <si>
    <t>设备名称</t>
  </si>
  <si>
    <t>介质名称</t>
  </si>
  <si>
    <t>比重</t>
  </si>
  <si>
    <t>温度
(℃)</t>
  </si>
  <si>
    <t>汽化
压力
(MPaA)</t>
  </si>
  <si>
    <r>
      <t>粘度
(</t>
    </r>
    <r>
      <rPr>
        <sz val="10"/>
        <color theme="1"/>
        <rFont val="华文宋体"/>
        <family val="3"/>
        <charset val="134"/>
      </rPr>
      <t>mm</t>
    </r>
    <r>
      <rPr>
        <vertAlign val="superscript"/>
        <sz val="10"/>
        <color theme="1"/>
        <rFont val="华文宋体"/>
        <family val="3"/>
        <charset val="134"/>
      </rPr>
      <t>2</t>
    </r>
    <r>
      <rPr>
        <sz val="10"/>
        <color theme="1"/>
        <rFont val="华文宋体"/>
        <family val="3"/>
        <charset val="134"/>
      </rPr>
      <t>/s</t>
    </r>
    <r>
      <rPr>
        <sz val="14"/>
        <color theme="1"/>
        <rFont val="华文宋体"/>
        <family val="3"/>
        <charset val="134"/>
      </rPr>
      <t>)</t>
    </r>
  </si>
  <si>
    <t>压力(MPaG)</t>
  </si>
  <si>
    <t>流量
m3/h</t>
  </si>
  <si>
    <t>扬程
m</t>
  </si>
  <si>
    <t>泵型号</t>
  </si>
  <si>
    <t>自吸高度m</t>
  </si>
  <si>
    <t>额定
转速
rpm</t>
  </si>
  <si>
    <t>效率
%</t>
  </si>
  <si>
    <t>NPSH
(m)</t>
  </si>
  <si>
    <t>轴功率
（kw）</t>
  </si>
  <si>
    <t>材质  (代号)</t>
  </si>
  <si>
    <t>密封
冲洗
方案
PLAN</t>
  </si>
  <si>
    <t>冷却
/保温方案</t>
  </si>
  <si>
    <t>功率
（kw）</t>
  </si>
  <si>
    <t>MAWP
(MPa)</t>
  </si>
  <si>
    <t>水压试验压力
(MPa)</t>
  </si>
  <si>
    <t>MAWT
(℃)</t>
  </si>
  <si>
    <t>入口</t>
  </si>
  <si>
    <t>出口</t>
  </si>
  <si>
    <r>
      <t>Q</t>
    </r>
    <r>
      <rPr>
        <b/>
        <vertAlign val="subscript"/>
        <sz val="14"/>
        <color theme="1"/>
        <rFont val="华文宋体"/>
        <family val="3"/>
        <charset val="134"/>
      </rPr>
      <t>min</t>
    </r>
  </si>
  <si>
    <t>正常</t>
  </si>
  <si>
    <t>额定★</t>
  </si>
  <si>
    <t>a</t>
  </si>
  <si>
    <t>r</t>
  </si>
  <si>
    <t>注意：</t>
  </si>
  <si>
    <t xml:space="preserve">1、流量、扬程有多点时“★”标注对应额定点。   2、本《排产通知书》除“排产说明”和“供货范围”外，其他所有表格禁止合并、删除、增加、修改题目内容(除本页有粘度换算时应插入行，并在流量、扬程、效率对应列处填写清水数据外。)！3.自吸泵要标明自吸高度（提前与用户沟通好启动液位距离泵入口中心线的垂直距离） 4.水压试验压力为铭牌参数，非厂内执行参数。  </t>
  </si>
  <si>
    <t xml:space="preserve">                   泵结构要求及执行标准</t>
  </si>
  <si>
    <t>填 表 人</t>
  </si>
  <si>
    <t>此页结构要求</t>
    <phoneticPr fontId="58" type="noConversion"/>
  </si>
  <si>
    <t>由工程部填写</t>
  </si>
  <si>
    <t>泵旋向（从电机端看泵）</t>
  </si>
  <si>
    <t>体盖垫片材质</t>
  </si>
  <si>
    <t>OH2泵</t>
  </si>
  <si>
    <t>泵体保温方式</t>
  </si>
  <si>
    <t>节流孔板要求</t>
  </si>
  <si>
    <t>轴承箱材质</t>
  </si>
  <si>
    <t>轴承箱密封形式</t>
  </si>
  <si>
    <t>轴承箱其他要求</t>
  </si>
  <si>
    <t>轴承润滑形式</t>
  </si>
  <si>
    <t>密封冲洗管路、管件材质</t>
  </si>
  <si>
    <t>法兰垫片材质</t>
  </si>
  <si>
    <t>是否执行API682腔体</t>
  </si>
  <si>
    <t>冷却水管路材质</t>
  </si>
  <si>
    <t>泵体执行标准</t>
  </si>
  <si>
    <t>泵盖执行标准</t>
  </si>
  <si>
    <t>轴承箱要求</t>
  </si>
  <si>
    <t>通用要求：</t>
  </si>
  <si>
    <t>采购单位：</t>
  </si>
  <si>
    <t>评审人：</t>
  </si>
  <si>
    <t>日期：</t>
  </si>
  <si>
    <t>此页要求查询涂黄处信息</t>
    <phoneticPr fontId="58" type="noConversion"/>
  </si>
  <si>
    <t>项目</t>
  </si>
  <si>
    <t>要        求</t>
  </si>
  <si>
    <t>轴承</t>
  </si>
  <si>
    <t>轴承供应商：</t>
  </si>
  <si>
    <t>联轴器、联轴器罩</t>
  </si>
  <si>
    <t>联轴器供应商：</t>
  </si>
  <si>
    <t>联轴器型式：</t>
  </si>
  <si>
    <t>联轴器罩型式：</t>
  </si>
  <si>
    <t xml:space="preserve">电机供应商：  </t>
  </si>
  <si>
    <t xml:space="preserve">备注： </t>
    <phoneticPr fontId="58" type="noConversion"/>
  </si>
  <si>
    <t>密封</t>
  </si>
  <si>
    <t>（国产）供应商：</t>
  </si>
  <si>
    <t>备注： 详见《密封采购单》</t>
    <phoneticPr fontId="58" type="noConversion"/>
  </si>
  <si>
    <t>（进口）供应商：</t>
  </si>
  <si>
    <t>辅助系统</t>
  </si>
  <si>
    <t>备注：</t>
    <phoneticPr fontId="58" type="noConversion"/>
  </si>
  <si>
    <t>型式：</t>
  </si>
  <si>
    <t>执行标准：</t>
  </si>
  <si>
    <t>检查及                                                                试验</t>
  </si>
  <si>
    <t>性能实验：</t>
  </si>
  <si>
    <t>运转实验：</t>
  </si>
  <si>
    <t>汽蚀实验：</t>
  </si>
  <si>
    <t>水压实验：</t>
  </si>
  <si>
    <t>平衡实验：</t>
  </si>
  <si>
    <t>拆解检查：</t>
  </si>
  <si>
    <t xml:space="preserve">备注： </t>
    <phoneticPr fontId="58" type="noConversion"/>
  </si>
  <si>
    <t>噪声要求：</t>
  </si>
  <si>
    <t>振动要求：</t>
  </si>
  <si>
    <t>轴承温升：</t>
  </si>
  <si>
    <t>铸件的无损检查：</t>
  </si>
  <si>
    <t>焊缝的无损检查：</t>
  </si>
  <si>
    <r>
      <t>备注：所有报告及证书必须填写本合同号及</t>
    </r>
    <r>
      <rPr>
        <b/>
        <sz val="10"/>
        <rFont val="华文宋体"/>
        <family val="3"/>
        <charset val="134"/>
      </rPr>
      <t xml:space="preserve">具体零部件名称（如：泵体、泵盖、叶轮、轴等）； </t>
    </r>
    <phoneticPr fontId="58" type="noConversion"/>
  </si>
  <si>
    <t>供货范围</t>
  </si>
  <si>
    <t xml:space="preserve">随机备件：          </t>
  </si>
  <si>
    <t xml:space="preserve">两年备件：         </t>
  </si>
  <si>
    <t>随机文件</t>
  </si>
  <si>
    <t>涂漆要求</t>
  </si>
  <si>
    <t>包装标准</t>
  </si>
  <si>
    <t>发货方式</t>
  </si>
  <si>
    <t>运输方式</t>
  </si>
  <si>
    <t>备注：当使用集装箱运输时，一定注意其高度、宽度限制，必须预留装箱尺寸。</t>
  </si>
  <si>
    <t>此页要求查询涂黄处仪表信息</t>
    <phoneticPr fontId="58" type="noConversion"/>
  </si>
  <si>
    <t>仪表用户要求</t>
  </si>
  <si>
    <t>外购件种类</t>
  </si>
  <si>
    <t>品牌</t>
  </si>
  <si>
    <t>材质（客户有要求时填写）</t>
  </si>
  <si>
    <t>螺纹连接/法兰连接（客户有要求时填写）</t>
    <phoneticPr fontId="58" type="noConversion"/>
  </si>
  <si>
    <t>接口规格（客户有要求时填写）</t>
  </si>
  <si>
    <t>量程（客户有要求时填写）</t>
  </si>
  <si>
    <t>仪表类</t>
  </si>
  <si>
    <t>就地显示仪表</t>
  </si>
  <si>
    <t>远传仪表</t>
  </si>
  <si>
    <t>表盘直径mm</t>
  </si>
  <si>
    <t>仪表精度等级</t>
  </si>
  <si>
    <t>双金属温度计（客户有要求时填写）</t>
  </si>
  <si>
    <t>万向/径向（客户有要求时填写）</t>
  </si>
  <si>
    <t>几线制</t>
  </si>
  <si>
    <t>信号类型</t>
  </si>
  <si>
    <t>防爆/防护等级</t>
    <phoneticPr fontId="58" type="noConversion"/>
  </si>
  <si>
    <t>显示表头</t>
    <phoneticPr fontId="58" type="noConversion"/>
  </si>
  <si>
    <t>报警值/停车值</t>
  </si>
  <si>
    <t>耐震型压力表</t>
  </si>
  <si>
    <t>温度表</t>
  </si>
  <si>
    <t>PT100</t>
  </si>
  <si>
    <t>远传仪表</t>
    <phoneticPr fontId="58" type="noConversion"/>
  </si>
  <si>
    <t>5.仪表资料要求、认证要求</t>
    <phoneticPr fontId="58" type="noConversion"/>
  </si>
  <si>
    <t>6.海拔高度/大气压，环境温度，使用环境</t>
    <phoneticPr fontId="58" type="noConversion"/>
  </si>
  <si>
    <t xml:space="preserve">   合同号：  </t>
  </si>
  <si>
    <t xml:space="preserve">       </t>
  </si>
  <si>
    <t>辅助系统询价/采购申请单
P-01.03-P</t>
  </si>
  <si>
    <t>填表人</t>
  </si>
  <si>
    <t>此页要求查询涂黄处密封辅助系统信息</t>
    <phoneticPr fontId="58" type="noConversion"/>
  </si>
  <si>
    <t>日 期</t>
  </si>
  <si>
    <t>由供应商填写（按先后顺序以/分割）</t>
  </si>
  <si>
    <t>由供应填写</t>
  </si>
  <si>
    <t>温度(℃)</t>
  </si>
  <si>
    <t>密封冲洗方案                    (API610)</t>
  </si>
  <si>
    <t>泵过流部件材质</t>
  </si>
  <si>
    <t>密封腔压力(MpaG)/泵中心高（mm）</t>
  </si>
  <si>
    <t>辅助系统供货要求</t>
  </si>
  <si>
    <t>实际交货日期</t>
  </si>
  <si>
    <t>发票情况</t>
  </si>
  <si>
    <r>
      <rPr>
        <sz val="12"/>
        <rFont val="华文宋体"/>
        <family val="3"/>
        <charset val="134"/>
      </rPr>
      <t>热虹吸罐(</t>
    </r>
    <r>
      <rPr>
        <b/>
        <sz val="12"/>
        <color rgb="FFFF0000"/>
        <rFont val="华文宋体"/>
        <family val="3"/>
        <charset val="134"/>
      </rPr>
      <t>R/L型</t>
    </r>
    <r>
      <rPr>
        <sz val="12"/>
        <rFont val="华文宋体"/>
        <family val="3"/>
        <charset val="134"/>
      </rPr>
      <t>)/蓄能器</t>
    </r>
  </si>
  <si>
    <t>测量     元件</t>
  </si>
  <si>
    <t>压力报警</t>
  </si>
  <si>
    <t>液位报警</t>
  </si>
  <si>
    <t>换热器</t>
  </si>
  <si>
    <t>悬液分离器/过滤器</t>
  </si>
  <si>
    <t>材质</t>
  </si>
  <si>
    <t>合计</t>
  </si>
  <si>
    <r>
      <t xml:space="preserve">其它约定事项： </t>
    </r>
    <r>
      <rPr>
        <sz val="10"/>
        <rFont val="华文宋体"/>
        <family val="3"/>
        <charset val="134"/>
      </rPr>
      <t xml:space="preserve">
1、公用工程条件：循环水、除盐水、保温热水、保温蒸汽的温度和压力。
2、配套法兰标准及压力等级：ASME B16.5-2020 Class150 WN-RF。
3.远传变送器：厂家，防爆等级，防护等级，显示要求，材质要求；
4.就地仪表：厂家，防爆等级，防护等级，显示要求，材质要求； 
5.机械密封辅助系统的材质和配套要求                                       
6、资料的要求:图纸、合格证（含外购件）、</t>
    </r>
    <r>
      <rPr>
        <sz val="10"/>
        <color rgb="FFFF0000"/>
        <rFont val="华文宋体"/>
        <family val="3"/>
        <charset val="134"/>
      </rPr>
      <t>3C防爆认证（仅电气仪表）、仪表数据表</t>
    </r>
    <r>
      <rPr>
        <sz val="10"/>
        <rFont val="华文宋体"/>
        <family val="3"/>
        <charset val="134"/>
      </rPr>
      <t xml:space="preserve">、说明书、检验报告等纸质文件份数，资料语言要求； 
                                                                                                                                                                                                                                                     </t>
    </r>
    <phoneticPr fontId="58" type="noConversion"/>
  </si>
  <si>
    <t xml:space="preserve"> 需方代表：</t>
  </si>
  <si>
    <t xml:space="preserve">                                                                  生产部：                                                      采购部：                                                          质量：                                                技术：</t>
  </si>
  <si>
    <t>此页要求查询涂黄处机械密封信息</t>
    <phoneticPr fontId="58" type="noConversion"/>
  </si>
  <si>
    <t xml:space="preserve">密封询价/采购申请单                                                                                      </t>
  </si>
  <si>
    <t>由密封供应商填写</t>
  </si>
  <si>
    <t>供应填写</t>
  </si>
  <si>
    <t>介质</t>
  </si>
  <si>
    <t>密封参考   型号（轴承架号或轴径）</t>
  </si>
  <si>
    <t>密封      编码
(API610)</t>
  </si>
  <si>
    <t>是否  集装</t>
  </si>
  <si>
    <t>过流部件材质</t>
  </si>
  <si>
    <r>
      <t xml:space="preserve">密封冲洗  方案 </t>
    </r>
    <r>
      <rPr>
        <sz val="12"/>
        <color theme="1"/>
        <rFont val="华文宋体"/>
        <family val="3"/>
        <charset val="134"/>
      </rPr>
      <t>PLAN</t>
    </r>
  </si>
  <si>
    <t>甲方编码</t>
  </si>
  <si>
    <t>机械密封</t>
  </si>
  <si>
    <t>实际到货日期</t>
  </si>
  <si>
    <t>发票                             情况</t>
  </si>
  <si>
    <t>温度
℃</t>
  </si>
  <si>
    <t>颗粒
情况</t>
  </si>
  <si>
    <t>密封编码
（API610）</t>
  </si>
  <si>
    <r>
      <t>其它约定事项： 
1、机械密封结构满足API682要求；
2.机械密封使用寿命；
3.机械密封结构要求；
4.机械密封材料要求；</t>
    </r>
    <r>
      <rPr>
        <sz val="14"/>
        <color theme="1"/>
        <rFont val="华文宋体"/>
        <family val="3"/>
        <charset val="134"/>
      </rPr>
      <t xml:space="preserve">
</t>
    </r>
    <phoneticPr fontId="58" type="noConversion"/>
  </si>
  <si>
    <t xml:space="preserve">                                                       生产部：                                                      采购部：                                                          质量：                                                     技术：</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</si>
</sst>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 #,##0_ ;_ * \-#,##0_ ;_ * &quot;-&quot;_ ;_ @_ "/>
    <numFmt numFmtId="43" formatCode="_ * #,##0.00_ ;_ * \-#,##0.00_ ;_ * &quot;-&quot;??_ ;_ @_ "/>
    <numFmt numFmtId="176" formatCode="_(&quot;$&quot;* #,##0_);_(&quot;$&quot;* \(#,##0\);_(&quot;$&quot;* &quot;-&quot;??_);_(@_)"/>
    <numFmt numFmtId="177" formatCode="mmm\ dd\,\ yy"/>
    <numFmt numFmtId="178" formatCode="_(&quot;$&quot;* #,##0.0_);_(&quot;$&quot;* \(#,##0.0\);_(&quot;$&quot;* &quot;-&quot;??_);_(@_)"/>
    <numFmt numFmtId="179" formatCode="mm/dd/yy_)"/>
    <numFmt numFmtId="180" formatCode="0.0_);[Red]\(0.0\)"/>
    <numFmt numFmtId="181" formatCode="0_ "/>
    <numFmt numFmtId="182" formatCode="0.0_ "/>
    <numFmt numFmtId="183" formatCode="0.00_);[Red]\(0.00\)"/>
  </numFmts>
  <fonts count="104">
    <font>
      <sz val="12"/>
      <name val="宋体"/>
      <charset val="134"/>
    </font>
    <font>
      <sz val="11"/>
      <color theme="1"/>
      <name val="宋体"/>
      <family val="2"/>
      <charset val="134"/>
      <scheme val="minor"/>
    </font>
    <font>
      <sz val="11"/>
      <color theme="1"/>
      <name val="宋体"/>
      <family val="2"/>
      <charset val="134"/>
      <scheme val="minor"/>
    </font>
    <font>
      <sz val="10"/>
      <name val="Arial"/>
      <family val="2"/>
    </font>
    <font>
      <sz val="10"/>
      <name val="宋体"/>
      <family val="3"/>
      <charset val="134"/>
    </font>
    <font>
      <b/>
      <sz val="10"/>
      <color indexed="10"/>
      <name val="Arial"/>
      <family val="2"/>
    </font>
    <font>
      <b/>
      <sz val="10"/>
      <color indexed="8"/>
      <name val="Arial"/>
      <family val="2"/>
    </font>
    <font>
      <sz val="12"/>
      <name val="华文宋体"/>
      <family val="3"/>
      <charset val="134"/>
    </font>
    <font>
      <b/>
      <sz val="12"/>
      <name val="华文宋体"/>
      <family val="3"/>
      <charset val="134"/>
    </font>
    <font>
      <sz val="10"/>
      <name val="华文宋体"/>
      <family val="3"/>
      <charset val="134"/>
    </font>
    <font>
      <b/>
      <sz val="12"/>
      <name val="宋体"/>
      <family val="3"/>
      <charset val="134"/>
    </font>
    <font>
      <sz val="14"/>
      <color indexed="8"/>
      <name val="华文宋体"/>
      <family val="3"/>
      <charset val="134"/>
    </font>
    <font>
      <sz val="14"/>
      <name val="华文宋体"/>
      <family val="3"/>
      <charset val="134"/>
    </font>
    <font>
      <sz val="18"/>
      <color indexed="8"/>
      <name val="华文宋体"/>
      <family val="3"/>
      <charset val="134"/>
    </font>
    <font>
      <sz val="13"/>
      <name val="华文宋体"/>
      <family val="3"/>
      <charset val="134"/>
    </font>
    <font>
      <sz val="12"/>
      <name val="华文中宋"/>
      <family val="3"/>
      <charset val="134"/>
    </font>
    <font>
      <sz val="12"/>
      <color indexed="10"/>
      <name val="华文中宋"/>
      <family val="3"/>
      <charset val="134"/>
    </font>
    <font>
      <sz val="12"/>
      <color indexed="12"/>
      <name val="华文宋体"/>
      <family val="3"/>
      <charset val="134"/>
    </font>
    <font>
      <sz val="14"/>
      <color indexed="10"/>
      <name val="华文宋体"/>
      <family val="3"/>
      <charset val="134"/>
    </font>
    <font>
      <sz val="11"/>
      <name val="华文宋体"/>
      <family val="3"/>
      <charset val="134"/>
    </font>
    <font>
      <sz val="18"/>
      <name val="华文宋体"/>
      <family val="3"/>
      <charset val="134"/>
    </font>
    <font>
      <sz val="9"/>
      <name val="华文宋体"/>
      <family val="3"/>
      <charset val="134"/>
    </font>
    <font>
      <sz val="10.5"/>
      <name val="华文宋体"/>
      <family val="3"/>
      <charset val="134"/>
    </font>
    <font>
      <b/>
      <sz val="11"/>
      <name val="华文宋体"/>
      <family val="3"/>
      <charset val="134"/>
    </font>
    <font>
      <b/>
      <sz val="11"/>
      <color indexed="12"/>
      <name val="华文宋体"/>
      <family val="3"/>
      <charset val="134"/>
    </font>
    <font>
      <sz val="10"/>
      <color indexed="10"/>
      <name val="华文中宋"/>
      <family val="3"/>
      <charset val="134"/>
    </font>
    <font>
      <sz val="11"/>
      <name val="华文中宋"/>
      <family val="3"/>
      <charset val="134"/>
    </font>
    <font>
      <sz val="16"/>
      <name val="华文宋体"/>
      <family val="3"/>
      <charset val="134"/>
    </font>
    <font>
      <sz val="11"/>
      <name val="宋体"/>
      <family val="3"/>
      <charset val="134"/>
    </font>
    <font>
      <b/>
      <sz val="12"/>
      <name val="华文中宋"/>
      <family val="3"/>
      <charset val="134"/>
    </font>
    <font>
      <sz val="14"/>
      <name val="宋体"/>
      <family val="3"/>
      <charset val="134"/>
    </font>
    <font>
      <sz val="11"/>
      <color indexed="10"/>
      <name val="华文中宋"/>
      <family val="3"/>
      <charset val="134"/>
    </font>
    <font>
      <b/>
      <sz val="10"/>
      <name val="宋体"/>
      <family val="3"/>
      <charset val="134"/>
    </font>
    <font>
      <b/>
      <sz val="10"/>
      <name val="Arial"/>
      <family val="2"/>
    </font>
    <font>
      <b/>
      <sz val="12"/>
      <name val="Arial"/>
      <family val="2"/>
    </font>
    <font>
      <b/>
      <sz val="14"/>
      <name val="Arial"/>
      <family val="2"/>
    </font>
    <font>
      <sz val="10"/>
      <color indexed="10"/>
      <name val="宋体"/>
      <family val="3"/>
      <charset val="134"/>
    </font>
    <font>
      <sz val="20"/>
      <name val="宋体"/>
      <family val="3"/>
      <charset val="134"/>
    </font>
    <font>
      <b/>
      <sz val="20"/>
      <name val="黑体"/>
      <family val="3"/>
      <charset val="134"/>
    </font>
    <font>
      <b/>
      <sz val="12"/>
      <name val="黑体"/>
      <family val="3"/>
      <charset val="134"/>
    </font>
    <font>
      <sz val="8"/>
      <name val="仿宋体"/>
      <charset val="134"/>
    </font>
    <font>
      <sz val="10"/>
      <color indexed="8"/>
      <name val="宋体"/>
      <family val="3"/>
      <charset val="134"/>
    </font>
    <font>
      <b/>
      <sz val="10"/>
      <color indexed="8"/>
      <name val="黑体"/>
      <family val="3"/>
      <charset val="134"/>
    </font>
    <font>
      <sz val="10"/>
      <name val="Times New Roman"/>
      <family val="1"/>
    </font>
    <font>
      <sz val="8"/>
      <name val="Arial"/>
      <family val="2"/>
    </font>
    <font>
      <sz val="12"/>
      <name val="Times New Roman"/>
      <family val="1"/>
    </font>
    <font>
      <sz val="11"/>
      <color indexed="20"/>
      <name val="宋体"/>
      <family val="3"/>
      <charset val="134"/>
    </font>
    <font>
      <b/>
      <i/>
      <sz val="16"/>
      <name val="Helv"/>
      <family val="2"/>
    </font>
    <font>
      <b/>
      <sz val="20"/>
      <color indexed="8"/>
      <name val="黑体"/>
      <family val="3"/>
      <charset val="134"/>
    </font>
    <font>
      <sz val="11"/>
      <color indexed="8"/>
      <name val="宋体"/>
      <family val="3"/>
      <charset val="134"/>
    </font>
    <font>
      <sz val="11"/>
      <color indexed="17"/>
      <name val="宋体"/>
      <family val="3"/>
      <charset val="134"/>
    </font>
    <font>
      <sz val="11"/>
      <name val="蹈框"/>
      <charset val="134"/>
    </font>
    <font>
      <sz val="10"/>
      <name val="Helv"/>
      <family val="2"/>
    </font>
    <font>
      <sz val="11"/>
      <name val="ＭＳ Ｐゴシック"/>
      <charset val="134"/>
    </font>
    <font>
      <sz val="12"/>
      <name val="바탕체"/>
      <charset val="134"/>
    </font>
    <font>
      <b/>
      <sz val="10"/>
      <name val="华文宋体"/>
      <family val="3"/>
      <charset val="134"/>
    </font>
    <font>
      <b/>
      <sz val="11"/>
      <color indexed="10"/>
      <name val="宋体"/>
      <family val="3"/>
      <charset val="134"/>
    </font>
    <font>
      <b/>
      <sz val="9"/>
      <name val="宋体"/>
      <family val="3"/>
      <charset val="134"/>
    </font>
    <font>
      <sz val="9"/>
      <name val="宋体"/>
      <family val="3"/>
      <charset val="134"/>
    </font>
    <font>
      <sz val="12"/>
      <name val="宋体"/>
      <family val="3"/>
      <charset val="134"/>
    </font>
    <font>
      <sz val="11"/>
      <color theme="1"/>
      <name val="华文中宋"/>
      <family val="3"/>
      <charset val="134"/>
    </font>
    <font>
      <sz val="16"/>
      <color theme="1"/>
      <name val="华文宋体"/>
      <family val="3"/>
      <charset val="134"/>
    </font>
    <font>
      <sz val="13"/>
      <color theme="1"/>
      <name val="华文宋体"/>
      <family val="3"/>
      <charset val="134"/>
    </font>
    <font>
      <sz val="24"/>
      <color theme="1"/>
      <name val="华文宋体"/>
      <family val="3"/>
      <charset val="134"/>
    </font>
    <font>
      <sz val="14"/>
      <color theme="1"/>
      <name val="华文宋体"/>
      <family val="3"/>
      <charset val="134"/>
    </font>
    <font>
      <sz val="10"/>
      <color theme="1"/>
      <name val="华文宋体"/>
      <family val="3"/>
      <charset val="134"/>
    </font>
    <font>
      <vertAlign val="superscript"/>
      <sz val="10"/>
      <color theme="1"/>
      <name val="华文宋体"/>
      <family val="3"/>
      <charset val="134"/>
    </font>
    <font>
      <b/>
      <sz val="14"/>
      <color theme="1"/>
      <name val="华文宋体"/>
      <family val="3"/>
      <charset val="134"/>
    </font>
    <font>
      <b/>
      <vertAlign val="subscript"/>
      <sz val="14"/>
      <color theme="1"/>
      <name val="华文宋体"/>
      <family val="3"/>
      <charset val="134"/>
    </font>
    <font>
      <sz val="18"/>
      <color theme="1"/>
      <name val="华文宋体"/>
      <family val="3"/>
      <charset val="134"/>
    </font>
    <font>
      <sz val="12"/>
      <color theme="1"/>
      <name val="华文宋体"/>
      <family val="3"/>
      <charset val="134"/>
    </font>
    <font>
      <b/>
      <sz val="12"/>
      <color theme="1"/>
      <name val="华文宋体"/>
      <family val="3"/>
      <charset val="134"/>
    </font>
    <font>
      <b/>
      <sz val="13"/>
      <color theme="1"/>
      <name val="华文宋体"/>
      <family val="3"/>
      <charset val="134"/>
    </font>
    <font>
      <sz val="12"/>
      <color theme="1"/>
      <name val="华文中宋"/>
      <family val="3"/>
      <charset val="134"/>
    </font>
    <font>
      <sz val="11"/>
      <color theme="1"/>
      <name val="宋体"/>
      <family val="3"/>
      <charset val="134"/>
      <scheme val="minor"/>
    </font>
    <font>
      <b/>
      <sz val="12"/>
      <color theme="1"/>
      <name val="宋体"/>
      <family val="3"/>
      <charset val="134"/>
      <scheme val="minor"/>
    </font>
    <font>
      <b/>
      <sz val="12"/>
      <color theme="1"/>
      <name val="SimSun"/>
      <charset val="134"/>
    </font>
    <font>
      <sz val="12"/>
      <color theme="1"/>
      <name val="宋体"/>
      <family val="3"/>
      <charset val="134"/>
      <scheme val="minor"/>
    </font>
    <font>
      <sz val="10"/>
      <color rgb="FFFF0000"/>
      <name val="宋体"/>
      <family val="3"/>
      <charset val="134"/>
    </font>
    <font>
      <sz val="8"/>
      <name val="宋体"/>
      <family val="3"/>
      <charset val="134"/>
    </font>
    <font>
      <sz val="12"/>
      <name val="宋体"/>
      <family val="3"/>
      <charset val="134"/>
      <scheme val="minor"/>
    </font>
    <font>
      <sz val="9"/>
      <name val="宋体"/>
      <family val="3"/>
      <charset val="134"/>
      <scheme val="minor"/>
    </font>
    <font>
      <sz val="16"/>
      <name val="宋体"/>
      <family val="3"/>
      <charset val="134"/>
    </font>
    <font>
      <sz val="7"/>
      <name val="宋体"/>
      <family val="3"/>
      <charset val="134"/>
    </font>
    <font>
      <sz val="10"/>
      <color theme="1"/>
      <name val="宋体"/>
      <family val="3"/>
      <charset val="134"/>
      <scheme val="minor"/>
    </font>
    <font>
      <b/>
      <i/>
      <sz val="10"/>
      <name val="宋体"/>
      <family val="3"/>
      <charset val="134"/>
    </font>
    <font>
      <sz val="12"/>
      <color rgb="FFFF0000"/>
      <name val="华文宋体"/>
      <family val="3"/>
      <charset val="134"/>
    </font>
    <font>
      <sz val="11"/>
      <color rgb="FFFF0000"/>
      <name val="华文中宋"/>
      <family val="3"/>
      <charset val="134"/>
    </font>
    <font>
      <b/>
      <sz val="18"/>
      <color rgb="FFFF0000"/>
      <name val="宋体"/>
      <family val="3"/>
      <charset val="134"/>
      <scheme val="minor"/>
    </font>
    <font>
      <b/>
      <sz val="11"/>
      <color rgb="FFFF0000"/>
      <name val="华文中宋"/>
      <family val="3"/>
      <charset val="134"/>
    </font>
    <font>
      <sz val="22"/>
      <color rgb="FFFF0000"/>
      <name val="华文宋体"/>
      <family val="3"/>
      <charset val="134"/>
    </font>
    <font>
      <sz val="13"/>
      <color rgb="FFFF0000"/>
      <name val="华文宋体"/>
      <family val="3"/>
      <charset val="134"/>
    </font>
    <font>
      <sz val="10"/>
      <color rgb="FFFF0000"/>
      <name val="华文宋体"/>
      <family val="3"/>
      <charset val="134"/>
    </font>
    <font>
      <sz val="12"/>
      <color rgb="FFFF0000"/>
      <name val="华文中宋"/>
      <family val="3"/>
      <charset val="134"/>
    </font>
    <font>
      <sz val="14"/>
      <color rgb="FFFF0000"/>
      <name val="华文宋体"/>
      <family val="3"/>
      <charset val="134"/>
    </font>
    <font>
      <sz val="12"/>
      <color indexed="10"/>
      <name val="华文宋体"/>
      <family val="3"/>
      <charset val="134"/>
    </font>
    <font>
      <b/>
      <sz val="12"/>
      <color rgb="FFFF0000"/>
      <name val="华文宋体"/>
      <family val="3"/>
      <charset val="134"/>
    </font>
    <font>
      <b/>
      <sz val="11"/>
      <color rgb="FFFF0000"/>
      <name val="华文宋体"/>
      <family val="3"/>
      <charset val="134"/>
    </font>
    <font>
      <b/>
      <sz val="10"/>
      <color rgb="FFFF0000"/>
      <name val="华文宋体"/>
      <family val="3"/>
      <charset val="134"/>
    </font>
    <font>
      <b/>
      <sz val="12"/>
      <color indexed="10"/>
      <name val="华文宋体"/>
      <family val="3"/>
      <charset val="134"/>
    </font>
    <font>
      <b/>
      <sz val="14"/>
      <color indexed="12"/>
      <name val="华文宋体"/>
      <family val="3"/>
      <charset val="134"/>
    </font>
    <font>
      <sz val="12"/>
      <color rgb="FFFF0000"/>
      <name val="宋体"/>
      <family val="3"/>
      <charset val="134"/>
    </font>
    <font>
      <sz val="18"/>
      <color rgb="FFFF0000"/>
      <name val="华文宋体"/>
      <family val="3"/>
      <charset val="134"/>
    </font>
    <font>
      <sz val="18"/>
      <color rgb="FFFF0000"/>
      <name val="宋体"/>
      <family val="3"/>
      <charset val="134"/>
    </font>
  </fonts>
  <fills count="12">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8"/>
        <bgColor indexed="64"/>
      </patternFill>
    </fill>
    <fill>
      <patternFill patternType="solid">
        <fgColor indexed="13"/>
        <bgColor indexed="64"/>
      </patternFill>
    </fill>
    <fill>
      <patternFill patternType="solid">
        <fgColor rgb="FFFFFF00"/>
        <bgColor indexed="64"/>
      </patternFill>
    </fill>
    <fill>
      <patternFill patternType="solid">
        <fgColor indexed="50"/>
        <bgColor indexed="64"/>
      </patternFill>
    </fill>
    <fill>
      <patternFill patternType="solid">
        <fgColor indexed="9"/>
        <bgColor indexed="64"/>
      </patternFill>
    </fill>
    <fill>
      <patternFill patternType="gray0625">
        <bgColor indexed="27"/>
      </patternFill>
    </fill>
    <fill>
      <patternFill patternType="solid">
        <fgColor indexed="45"/>
        <bgColor indexed="64"/>
      </patternFill>
    </fill>
    <fill>
      <patternFill patternType="solid">
        <fgColor indexed="22"/>
        <bgColor indexed="64"/>
      </patternFill>
    </fill>
  </fills>
  <borders count="9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right/>
      <top/>
      <bottom style="double">
        <color auto="1"/>
      </bottom>
      <diagonal/>
    </border>
    <border>
      <left style="double">
        <color auto="1"/>
      </left>
      <right/>
      <top style="double">
        <color auto="1"/>
      </top>
      <bottom/>
      <diagonal/>
    </border>
    <border>
      <left/>
      <right style="thin">
        <color auto="1"/>
      </right>
      <top style="double">
        <color auto="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double">
        <color auto="1"/>
      </left>
      <right style="thin">
        <color auto="1"/>
      </right>
      <top/>
      <bottom style="thin">
        <color auto="1"/>
      </bottom>
      <diagonal/>
    </border>
    <border>
      <left/>
      <right/>
      <top/>
      <bottom style="thin">
        <color auto="1"/>
      </bottom>
      <diagonal/>
    </border>
    <border>
      <left style="double">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style="double">
        <color auto="1"/>
      </left>
      <right/>
      <top style="double">
        <color auto="1"/>
      </top>
      <bottom style="thin">
        <color auto="1"/>
      </bottom>
      <diagonal/>
    </border>
    <border>
      <left style="double">
        <color auto="1"/>
      </left>
      <right style="thin">
        <color auto="1"/>
      </right>
      <top style="thin">
        <color auto="1"/>
      </top>
      <bottom/>
      <diagonal/>
    </border>
    <border>
      <left style="double">
        <color auto="1"/>
      </left>
      <right/>
      <top style="thin">
        <color auto="1"/>
      </top>
      <bottom/>
      <diagonal/>
    </border>
    <border>
      <left style="thin">
        <color auto="1"/>
      </left>
      <right/>
      <top style="double">
        <color auto="1"/>
      </top>
      <bottom/>
      <diagonal/>
    </border>
    <border>
      <left style="thin">
        <color auto="1"/>
      </left>
      <right style="double">
        <color auto="1"/>
      </right>
      <top style="double">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right style="double">
        <color auto="1"/>
      </right>
      <top style="thin">
        <color auto="1"/>
      </top>
      <bottom/>
      <diagonal/>
    </border>
    <border>
      <left/>
      <right style="double">
        <color auto="1"/>
      </right>
      <top/>
      <bottom style="double">
        <color auto="1"/>
      </bottom>
      <diagonal/>
    </border>
    <border>
      <left/>
      <right style="thin">
        <color auto="1"/>
      </right>
      <top/>
      <bottom style="double">
        <color auto="1"/>
      </bottom>
      <diagonal/>
    </border>
    <border>
      <left style="thin">
        <color auto="1"/>
      </left>
      <right style="double">
        <color auto="1"/>
      </right>
      <top style="thin">
        <color auto="1"/>
      </top>
      <bottom style="double">
        <color auto="1"/>
      </bottom>
      <diagonal/>
    </border>
    <border>
      <left/>
      <right style="double">
        <color auto="1"/>
      </right>
      <top style="thin">
        <color auto="1"/>
      </top>
      <bottom style="thin">
        <color auto="1"/>
      </bottom>
      <diagonal/>
    </border>
    <border>
      <left style="double">
        <color auto="1"/>
      </left>
      <right style="thin">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double">
        <color auto="1"/>
      </top>
      <bottom/>
      <diagonal/>
    </border>
    <border>
      <left/>
      <right style="double">
        <color auto="1"/>
      </right>
      <top style="double">
        <color auto="1"/>
      </top>
      <bottom style="thin">
        <color auto="1"/>
      </bottom>
      <diagonal/>
    </border>
    <border>
      <left/>
      <right style="double">
        <color auto="1"/>
      </right>
      <top/>
      <bottom style="thin">
        <color auto="1"/>
      </bottom>
      <diagonal/>
    </border>
    <border>
      <left/>
      <right style="double">
        <color auto="1"/>
      </right>
      <top style="thin">
        <color auto="1"/>
      </top>
      <bottom style="double">
        <color auto="1"/>
      </bottom>
      <diagonal/>
    </border>
    <border>
      <left/>
      <right style="double">
        <color auto="1"/>
      </right>
      <top style="double">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right style="dotted">
        <color indexed="12"/>
      </right>
      <top style="thin">
        <color auto="1"/>
      </top>
      <bottom/>
      <diagonal/>
    </border>
    <border>
      <left style="dotted">
        <color indexed="12"/>
      </left>
      <right/>
      <top style="dotted">
        <color indexed="12"/>
      </top>
      <bottom/>
      <diagonal/>
    </border>
    <border>
      <left/>
      <right style="dotted">
        <color indexed="12"/>
      </right>
      <top style="dotted">
        <color indexed="12"/>
      </top>
      <bottom/>
      <diagonal/>
    </border>
    <border>
      <left/>
      <right style="dotted">
        <color indexed="12"/>
      </right>
      <top/>
      <bottom style="thin">
        <color auto="1"/>
      </bottom>
      <diagonal/>
    </border>
    <border>
      <left style="dotted">
        <color indexed="12"/>
      </left>
      <right/>
      <top/>
      <bottom style="dotted">
        <color indexed="12"/>
      </bottom>
      <diagonal/>
    </border>
    <border>
      <left/>
      <right style="dotted">
        <color indexed="12"/>
      </right>
      <top/>
      <bottom style="dotted">
        <color indexed="12"/>
      </bottom>
      <diagonal/>
    </border>
    <border>
      <left style="dotted">
        <color indexed="12"/>
      </left>
      <right/>
      <top style="dotted">
        <color indexed="12"/>
      </top>
      <bottom style="dotted">
        <color indexed="12"/>
      </bottom>
      <diagonal/>
    </border>
    <border>
      <left/>
      <right style="dotted">
        <color indexed="12"/>
      </right>
      <top style="dotted">
        <color indexed="12"/>
      </top>
      <bottom style="dotted">
        <color indexed="12"/>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double">
        <color indexed="64"/>
      </right>
      <top style="thin">
        <color rgb="FF000000"/>
      </top>
      <bottom style="thin">
        <color rgb="FF000000"/>
      </bottom>
      <diagonal/>
    </border>
    <border>
      <left style="double">
        <color auto="1"/>
      </left>
      <right/>
      <top/>
      <bottom style="thin">
        <color auto="1"/>
      </bottom>
      <diagonal/>
    </border>
    <border>
      <left/>
      <right style="double">
        <color auto="1"/>
      </right>
      <top/>
      <bottom/>
      <diagonal/>
    </border>
    <border>
      <left style="double">
        <color auto="1"/>
      </left>
      <right/>
      <top/>
      <bottom style="double">
        <color auto="1"/>
      </bottom>
      <diagonal/>
    </border>
    <border>
      <left style="thin">
        <color auto="1"/>
      </left>
      <right style="double">
        <color auto="1"/>
      </right>
      <top style="thin">
        <color auto="1"/>
      </top>
      <bottom/>
      <diagonal/>
    </border>
    <border>
      <left style="double">
        <color auto="1"/>
      </left>
      <right/>
      <top/>
      <bottom/>
      <diagonal/>
    </border>
    <border diagonalUp="1">
      <left style="thin">
        <color auto="1"/>
      </left>
      <right style="thin">
        <color auto="1"/>
      </right>
      <top style="thin">
        <color auto="1"/>
      </top>
      <bottom style="thin">
        <color auto="1"/>
      </bottom>
      <diagonal style="thin">
        <color auto="1"/>
      </diagonal>
    </border>
  </borders>
  <cellStyleXfs count="46">
    <xf numFmtId="0" fontId="0" fillId="0" borderId="0">
      <alignment vertical="center"/>
    </xf>
    <xf numFmtId="10" fontId="44" fillId="8" borderId="7" applyNumberFormat="0" applyBorder="0" applyAlignment="0" applyProtection="0"/>
    <xf numFmtId="49" fontId="42" fillId="8" borderId="0">
      <alignment horizontal="center" vertical="center"/>
    </xf>
    <xf numFmtId="49" fontId="41" fillId="8" borderId="0">
      <alignment horizontal="right" vertical="center"/>
    </xf>
    <xf numFmtId="49" fontId="41" fillId="8" borderId="0">
      <alignment horizontal="left" vertical="center"/>
    </xf>
    <xf numFmtId="0" fontId="59" fillId="0" borderId="0"/>
    <xf numFmtId="49" fontId="41" fillId="8" borderId="0">
      <alignment horizontal="left" vertical="top"/>
    </xf>
    <xf numFmtId="49" fontId="41" fillId="8" borderId="0">
      <alignment horizontal="right" vertical="top"/>
    </xf>
    <xf numFmtId="10" fontId="3" fillId="0" borderId="0" applyFont="0" applyFill="0" applyBorder="0" applyAlignment="0" applyProtection="0"/>
    <xf numFmtId="0" fontId="43" fillId="0" borderId="0"/>
    <xf numFmtId="49" fontId="41" fillId="8" borderId="0">
      <alignment horizontal="center" vertical="center"/>
    </xf>
    <xf numFmtId="0" fontId="40" fillId="0" borderId="0" applyNumberFormat="0" applyFill="0" applyBorder="0" applyAlignment="0" applyProtection="0"/>
    <xf numFmtId="0" fontId="45" fillId="0" borderId="0"/>
    <xf numFmtId="38" fontId="44" fillId="11" borderId="0" applyNumberFormat="0" applyBorder="0" applyAlignment="0" applyProtection="0"/>
    <xf numFmtId="0" fontId="47" fillId="0" borderId="0"/>
    <xf numFmtId="49" fontId="48" fillId="8" borderId="0">
      <alignment horizontal="center" vertical="center"/>
    </xf>
    <xf numFmtId="0" fontId="46" fillId="10" borderId="0" applyNumberFormat="0" applyBorder="0" applyAlignment="0" applyProtection="0">
      <alignment vertical="center"/>
    </xf>
    <xf numFmtId="0" fontId="59" fillId="0" borderId="0">
      <alignment vertical="center"/>
    </xf>
    <xf numFmtId="0" fontId="49" fillId="0" borderId="0">
      <alignment vertical="center"/>
    </xf>
    <xf numFmtId="0" fontId="59" fillId="0" borderId="0">
      <alignment vertical="center"/>
    </xf>
    <xf numFmtId="0" fontId="50" fillId="2" borderId="0" applyNumberFormat="0" applyBorder="0" applyAlignment="0" applyProtection="0">
      <alignment vertical="center"/>
    </xf>
    <xf numFmtId="176" fontId="59" fillId="0" borderId="0" applyFont="0" applyFill="0" applyBorder="0" applyAlignment="0" applyProtection="0"/>
    <xf numFmtId="177" fontId="59" fillId="0" borderId="0" applyFont="0" applyFill="0" applyBorder="0" applyAlignment="0" applyProtection="0"/>
    <xf numFmtId="178" fontId="59" fillId="0" borderId="0" applyFont="0" applyFill="0" applyBorder="0" applyAlignment="0" applyProtection="0"/>
    <xf numFmtId="179" fontId="59" fillId="0" borderId="0" applyFont="0" applyFill="0" applyBorder="0" applyAlignment="0" applyProtection="0"/>
    <xf numFmtId="0" fontId="43" fillId="0" borderId="0"/>
    <xf numFmtId="41" fontId="43" fillId="0" borderId="0" applyFont="0" applyFill="0" applyBorder="0" applyAlignment="0" applyProtection="0"/>
    <xf numFmtId="43" fontId="43" fillId="0" borderId="0" applyFont="0" applyFill="0" applyBorder="0" applyAlignment="0" applyProtection="0"/>
    <xf numFmtId="41" fontId="43" fillId="0" borderId="0" applyFont="0" applyFill="0" applyBorder="0" applyAlignment="0" applyProtection="0"/>
    <xf numFmtId="43" fontId="43" fillId="0" borderId="0" applyFont="0" applyFill="0" applyBorder="0" applyAlignment="0" applyProtection="0"/>
    <xf numFmtId="0" fontId="51" fillId="0" borderId="0"/>
    <xf numFmtId="0" fontId="52" fillId="0" borderId="0"/>
    <xf numFmtId="38" fontId="53" fillId="0" borderId="0" applyFont="0" applyFill="0" applyBorder="0" applyAlignment="0" applyProtection="0"/>
    <xf numFmtId="40" fontId="53"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54" fillId="0" borderId="0"/>
    <xf numFmtId="0" fontId="3" fillId="0" borderId="0"/>
    <xf numFmtId="0" fontId="74" fillId="0" borderId="0">
      <alignment vertical="center"/>
    </xf>
    <xf numFmtId="49" fontId="43" fillId="0" borderId="0" applyProtection="0">
      <alignment horizontal="left"/>
    </xf>
    <xf numFmtId="0" fontId="59" fillId="0" borderId="0">
      <alignment vertical="center"/>
    </xf>
    <xf numFmtId="0" fontId="59" fillId="0" borderId="0">
      <alignment vertical="center"/>
    </xf>
    <xf numFmtId="0" fontId="77" fillId="0" borderId="0">
      <alignment vertical="center"/>
    </xf>
    <xf numFmtId="0" fontId="2" fillId="0" borderId="0">
      <alignment vertical="center"/>
    </xf>
    <xf numFmtId="0" fontId="59" fillId="0" borderId="0"/>
    <xf numFmtId="0" fontId="1" fillId="0" borderId="0">
      <alignment vertical="center"/>
    </xf>
  </cellStyleXfs>
  <cellXfs count="927">
    <xf numFmtId="0" fontId="0" fillId="0" borderId="0" xfId="0">
      <alignment vertical="center"/>
    </xf>
    <xf numFmtId="0" fontId="3" fillId="0" borderId="0" xfId="37"/>
    <xf numFmtId="0" fontId="4" fillId="2" borderId="0" xfId="37" applyFont="1" applyFill="1"/>
    <xf numFmtId="0" fontId="0" fillId="0" borderId="0" xfId="0" applyProtection="1">
      <alignment vertical="center"/>
      <protection hidden="1"/>
    </xf>
    <xf numFmtId="0" fontId="3" fillId="2" borderId="0" xfId="37" applyFill="1"/>
    <xf numFmtId="0" fontId="3" fillId="3" borderId="1" xfId="37" applyFill="1" applyBorder="1"/>
    <xf numFmtId="0" fontId="5" fillId="4" borderId="2" xfId="37" applyFont="1" applyFill="1" applyBorder="1" applyAlignment="1">
      <alignment horizontal="center"/>
    </xf>
    <xf numFmtId="0" fontId="6" fillId="5" borderId="3" xfId="37" applyFont="1" applyFill="1" applyBorder="1" applyAlignment="1">
      <alignment horizontal="center"/>
    </xf>
    <xf numFmtId="0" fontId="5" fillId="4" borderId="3" xfId="37" applyFont="1" applyFill="1" applyBorder="1" applyAlignment="1">
      <alignment horizontal="center"/>
    </xf>
    <xf numFmtId="0" fontId="5" fillId="4" borderId="4" xfId="37" applyFont="1" applyFill="1" applyBorder="1" applyAlignment="1">
      <alignment horizontal="center"/>
    </xf>
    <xf numFmtId="0" fontId="3" fillId="3" borderId="5" xfId="37" applyFill="1" applyBorder="1"/>
    <xf numFmtId="0" fontId="59" fillId="0" borderId="0" xfId="5"/>
    <xf numFmtId="0" fontId="3" fillId="3" borderId="6" xfId="37" applyFill="1" applyBorder="1"/>
    <xf numFmtId="0" fontId="7" fillId="0" borderId="0" xfId="19" applyFont="1" applyProtection="1">
      <alignment vertical="center"/>
      <protection hidden="1"/>
    </xf>
    <xf numFmtId="0" fontId="7" fillId="0" borderId="0" xfId="19" applyFont="1" applyAlignment="1" applyProtection="1">
      <alignment horizontal="center" vertical="center"/>
      <protection hidden="1"/>
    </xf>
    <xf numFmtId="0" fontId="8" fillId="0" borderId="7" xfId="19" applyFont="1" applyBorder="1" applyAlignment="1" applyProtection="1">
      <alignment horizontal="center" vertical="center"/>
      <protection hidden="1"/>
    </xf>
    <xf numFmtId="0" fontId="9" fillId="0" borderId="0" xfId="19" applyFont="1" applyAlignment="1" applyProtection="1">
      <alignment horizontal="center" vertical="center"/>
      <protection hidden="1"/>
    </xf>
    <xf numFmtId="0" fontId="8" fillId="0" borderId="7" xfId="19" applyFont="1" applyBorder="1" applyAlignment="1" applyProtection="1">
      <alignment horizontal="center" vertical="center" wrapText="1"/>
      <protection hidden="1"/>
    </xf>
    <xf numFmtId="0" fontId="7" fillId="0" borderId="7" xfId="19" applyFont="1" applyBorder="1" applyAlignment="1" applyProtection="1">
      <alignment horizontal="center" vertical="center"/>
      <protection hidden="1"/>
    </xf>
    <xf numFmtId="0" fontId="0" fillId="0" borderId="7" xfId="0" applyBorder="1" applyAlignment="1">
      <alignment horizontal="center" vertical="center"/>
    </xf>
    <xf numFmtId="0" fontId="15" fillId="0" borderId="7" xfId="0" applyFont="1" applyBorder="1" applyAlignment="1" applyProtection="1">
      <alignment horizontal="center" vertical="center" wrapText="1"/>
      <protection locked="0" hidden="1"/>
    </xf>
    <xf numFmtId="0" fontId="15" fillId="0" borderId="7" xfId="0" applyFont="1" applyFill="1" applyBorder="1" applyAlignment="1" applyProtection="1">
      <alignment horizontal="center" vertical="center" wrapText="1"/>
      <protection locked="0" hidden="1"/>
    </xf>
    <xf numFmtId="0" fontId="11" fillId="0" borderId="0" xfId="0" applyFont="1" applyAlignment="1" applyProtection="1">
      <alignment vertical="center" shrinkToFit="1"/>
      <protection locked="0" hidden="1"/>
    </xf>
    <xf numFmtId="0" fontId="14" fillId="0" borderId="7" xfId="0" applyFont="1" applyBorder="1" applyAlignment="1" applyProtection="1">
      <alignment horizontal="center" vertical="center" wrapText="1"/>
      <protection locked="0" hidden="1"/>
    </xf>
    <xf numFmtId="0" fontId="7" fillId="0" borderId="0" xfId="0" applyFont="1" applyAlignment="1" applyProtection="1">
      <alignment vertical="center" shrinkToFit="1"/>
      <protection hidden="1"/>
    </xf>
    <xf numFmtId="0" fontId="7" fillId="0" borderId="0" xfId="0" applyFont="1" applyAlignment="1" applyProtection="1">
      <alignment horizontal="center" vertical="center"/>
      <protection hidden="1"/>
    </xf>
    <xf numFmtId="0" fontId="7" fillId="0" borderId="0" xfId="0" applyFont="1" applyAlignment="1" applyProtection="1">
      <alignment vertical="center" wrapText="1"/>
      <protection hidden="1"/>
    </xf>
    <xf numFmtId="0" fontId="7" fillId="0" borderId="0" xfId="0" applyFont="1" applyProtection="1">
      <alignment vertical="center"/>
      <protection hidden="1"/>
    </xf>
    <xf numFmtId="0" fontId="7" fillId="0" borderId="7" xfId="0" applyFont="1" applyFill="1" applyBorder="1" applyAlignment="1" applyProtection="1">
      <alignment horizontal="center" vertical="center" wrapText="1"/>
      <protection locked="0" hidden="1"/>
    </xf>
    <xf numFmtId="0" fontId="7" fillId="0" borderId="0" xfId="0" applyFont="1" applyProtection="1">
      <alignment vertical="center"/>
      <protection locked="0" hidden="1"/>
    </xf>
    <xf numFmtId="0" fontId="12" fillId="0" borderId="0" xfId="0" applyFont="1" applyProtection="1">
      <alignment vertical="center"/>
      <protection locked="0" hidden="1"/>
    </xf>
    <xf numFmtId="0" fontId="12" fillId="0" borderId="0" xfId="0" applyFont="1" applyAlignment="1" applyProtection="1">
      <alignment horizontal="center" vertical="center"/>
      <protection locked="0" hidden="1"/>
    </xf>
    <xf numFmtId="0" fontId="14" fillId="0" borderId="0" xfId="0" applyFont="1" applyProtection="1">
      <alignment vertical="center"/>
      <protection locked="0" hidden="1"/>
    </xf>
    <xf numFmtId="0" fontId="7" fillId="0" borderId="0" xfId="0" applyFont="1" applyAlignment="1" applyProtection="1">
      <alignment vertical="center" wrapText="1"/>
      <protection locked="0" hidden="1"/>
    </xf>
    <xf numFmtId="0" fontId="7" fillId="0" borderId="0" xfId="0" applyFont="1" applyAlignment="1" applyProtection="1">
      <alignment horizontal="center" vertical="center"/>
      <protection locked="0" hidden="1"/>
    </xf>
    <xf numFmtId="0" fontId="22" fillId="0" borderId="0" xfId="0" applyFont="1" applyAlignment="1" applyProtection="1">
      <alignment horizontal="justify" vertical="center"/>
      <protection locked="0" hidden="1"/>
    </xf>
    <xf numFmtId="0" fontId="11" fillId="0" borderId="0" xfId="0" applyFont="1" applyFill="1" applyAlignment="1" applyProtection="1">
      <alignment vertical="center" shrinkToFit="1"/>
      <protection hidden="1"/>
    </xf>
    <xf numFmtId="0" fontId="12" fillId="0" borderId="0" xfId="0" applyFont="1" applyFill="1" applyProtection="1">
      <alignment vertical="center"/>
      <protection hidden="1"/>
    </xf>
    <xf numFmtId="0" fontId="7" fillId="0" borderId="0" xfId="0" applyFont="1" applyFill="1" applyProtection="1">
      <alignment vertical="center"/>
      <protection hidden="1"/>
    </xf>
    <xf numFmtId="0" fontId="7" fillId="0" borderId="0" xfId="0" applyFont="1" applyFill="1" applyAlignment="1" applyProtection="1">
      <alignment vertical="center" wrapText="1"/>
      <protection hidden="1"/>
    </xf>
    <xf numFmtId="0" fontId="15" fillId="0" borderId="21" xfId="0" applyFont="1" applyFill="1" applyBorder="1" applyAlignment="1" applyProtection="1">
      <alignment horizontal="center" vertical="center" wrapText="1"/>
      <protection locked="0" hidden="1"/>
    </xf>
    <xf numFmtId="0" fontId="7" fillId="0" borderId="0" xfId="0" applyFont="1" applyFill="1" applyAlignment="1" applyProtection="1">
      <alignment horizontal="center" vertical="center"/>
      <protection hidden="1"/>
    </xf>
    <xf numFmtId="0" fontId="16" fillId="0" borderId="28" xfId="0" applyFont="1" applyFill="1" applyBorder="1" applyAlignment="1" applyProtection="1">
      <alignment horizontal="center" vertical="center" wrapText="1"/>
      <protection locked="0" hidden="1"/>
    </xf>
    <xf numFmtId="0" fontId="15" fillId="0" borderId="28" xfId="0" applyFont="1" applyFill="1" applyBorder="1" applyAlignment="1" applyProtection="1">
      <alignment horizontal="center" vertical="center" wrapText="1"/>
      <protection locked="0" hidden="1"/>
    </xf>
    <xf numFmtId="0" fontId="25" fillId="0" borderId="44" xfId="0" applyFont="1" applyFill="1" applyBorder="1" applyAlignment="1" applyProtection="1">
      <alignment horizontal="center" vertical="center" wrapText="1"/>
      <protection locked="0" hidden="1"/>
    </xf>
    <xf numFmtId="0" fontId="18" fillId="0" borderId="0" xfId="0" applyFont="1" applyFill="1" applyBorder="1" applyAlignment="1" applyProtection="1">
      <alignment horizontal="center" vertical="center" shrinkToFit="1"/>
      <protection locked="0" hidden="1"/>
    </xf>
    <xf numFmtId="0" fontId="11" fillId="0" borderId="0" xfId="0" applyFont="1" applyFill="1" applyBorder="1" applyAlignment="1" applyProtection="1">
      <alignment horizontal="left" vertical="center" shrinkToFit="1"/>
      <protection locked="0" hidden="1"/>
    </xf>
    <xf numFmtId="0" fontId="21" fillId="0" borderId="0" xfId="0" applyFont="1" applyProtection="1">
      <alignment vertical="center"/>
      <protection hidden="1"/>
    </xf>
    <xf numFmtId="0" fontId="7" fillId="0" borderId="0" xfId="0" applyFont="1" applyAlignment="1" applyProtection="1">
      <alignment horizontal="right" vertical="center"/>
      <protection hidden="1"/>
    </xf>
    <xf numFmtId="0" fontId="7" fillId="7" borderId="0" xfId="0" applyFont="1" applyFill="1" applyProtection="1">
      <alignment vertical="center"/>
      <protection hidden="1"/>
    </xf>
    <xf numFmtId="0" fontId="9" fillId="0" borderId="19" xfId="0" applyFont="1" applyBorder="1" applyAlignment="1" applyProtection="1">
      <alignment horizontal="center" vertical="center" shrinkToFit="1"/>
      <protection locked="0" hidden="1"/>
    </xf>
    <xf numFmtId="0" fontId="9" fillId="0" borderId="28" xfId="0" applyFont="1" applyBorder="1" applyAlignment="1" applyProtection="1">
      <alignment horizontal="center" vertical="center" wrapText="1"/>
      <protection locked="0" hidden="1"/>
    </xf>
    <xf numFmtId="0" fontId="9" fillId="0" borderId="40" xfId="0" applyFont="1" applyBorder="1" applyAlignment="1" applyProtection="1">
      <alignment horizontal="center" vertical="center" wrapText="1"/>
      <protection locked="0" hidden="1"/>
    </xf>
    <xf numFmtId="0" fontId="9" fillId="0" borderId="5"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9" fillId="0" borderId="7" xfId="0" applyFont="1" applyBorder="1" applyAlignment="1" applyProtection="1">
      <alignment horizontal="center" vertical="center" wrapText="1"/>
      <protection locked="0" hidden="1"/>
    </xf>
    <xf numFmtId="0" fontId="9" fillId="0" borderId="53" xfId="0" applyFont="1" applyBorder="1" applyAlignment="1" applyProtection="1">
      <alignment horizontal="center" vertical="center" wrapText="1"/>
      <protection locked="0" hidden="1"/>
    </xf>
    <xf numFmtId="0" fontId="9" fillId="0" borderId="38" xfId="0" applyFont="1" applyBorder="1" applyAlignment="1" applyProtection="1">
      <alignment horizontal="center" vertical="center" wrapText="1"/>
      <protection locked="0" hidden="1"/>
    </xf>
    <xf numFmtId="0" fontId="7" fillId="0" borderId="0" xfId="0" applyFont="1" applyAlignment="1" applyProtection="1">
      <alignment horizontal="left" vertical="center"/>
      <protection hidden="1"/>
    </xf>
    <xf numFmtId="0" fontId="7" fillId="0" borderId="0" xfId="0" applyFont="1" applyBorder="1" applyProtection="1">
      <alignment vertical="center"/>
      <protection hidden="1"/>
    </xf>
    <xf numFmtId="0" fontId="26" fillId="0" borderId="0" xfId="0" applyFont="1" applyFill="1" applyBorder="1" applyAlignment="1" applyProtection="1">
      <alignment vertical="center"/>
      <protection locked="0" hidden="1"/>
    </xf>
    <xf numFmtId="0" fontId="26" fillId="0" borderId="0" xfId="0" applyFont="1" applyFill="1" applyBorder="1" applyAlignment="1" applyProtection="1">
      <alignment vertical="center" wrapText="1"/>
      <protection locked="0" hidden="1"/>
    </xf>
    <xf numFmtId="0" fontId="7" fillId="7" borderId="0" xfId="0" applyFont="1" applyFill="1" applyAlignment="1" applyProtection="1">
      <alignment vertical="center" shrinkToFit="1"/>
      <protection hidden="1"/>
    </xf>
    <xf numFmtId="0" fontId="21" fillId="7" borderId="0" xfId="0" applyFont="1" applyFill="1" applyProtection="1">
      <alignment vertical="center"/>
      <protection hidden="1"/>
    </xf>
    <xf numFmtId="0" fontId="11" fillId="0" borderId="0" xfId="0" applyFont="1" applyBorder="1" applyAlignment="1" applyProtection="1">
      <alignment horizontal="center" vertical="center" shrinkToFit="1"/>
      <protection locked="0" hidden="1"/>
    </xf>
    <xf numFmtId="0" fontId="12" fillId="0" borderId="7" xfId="0" applyFont="1" applyBorder="1" applyAlignment="1" applyProtection="1">
      <alignment horizontal="center" vertical="center" shrinkToFit="1"/>
      <protection locked="0" hidden="1"/>
    </xf>
    <xf numFmtId="0" fontId="11" fillId="0" borderId="0" xfId="0" applyFont="1" applyBorder="1" applyAlignment="1" applyProtection="1">
      <alignment vertical="center" shrinkToFit="1"/>
      <protection locked="0" hidden="1"/>
    </xf>
    <xf numFmtId="0" fontId="27" fillId="0" borderId="0" xfId="0" applyFont="1" applyAlignment="1" applyProtection="1">
      <alignment vertical="center" wrapText="1"/>
      <protection hidden="1"/>
    </xf>
    <xf numFmtId="0" fontId="12" fillId="0" borderId="0" xfId="0" applyFont="1" applyAlignment="1" applyProtection="1">
      <alignment vertical="center" wrapText="1"/>
      <protection hidden="1"/>
    </xf>
    <xf numFmtId="0" fontId="7" fillId="0" borderId="0" xfId="0" applyFont="1" applyAlignment="1" applyProtection="1">
      <alignment horizontal="center" vertical="center" wrapText="1"/>
      <protection hidden="1"/>
    </xf>
    <xf numFmtId="0" fontId="7" fillId="5" borderId="0" xfId="0" applyFont="1" applyFill="1" applyAlignment="1" applyProtection="1">
      <alignment vertical="center" wrapText="1"/>
      <protection hidden="1"/>
    </xf>
    <xf numFmtId="180" fontId="7" fillId="0" borderId="0" xfId="0" applyNumberFormat="1" applyFont="1" applyAlignment="1" applyProtection="1">
      <alignment vertical="center" wrapText="1"/>
      <protection hidden="1"/>
    </xf>
    <xf numFmtId="0" fontId="0" fillId="0" borderId="0" xfId="0" applyFont="1" applyAlignment="1" applyProtection="1">
      <alignment vertical="center" wrapText="1"/>
      <protection locked="0" hidden="1"/>
    </xf>
    <xf numFmtId="0" fontId="28" fillId="0" borderId="0" xfId="0" applyFont="1" applyAlignment="1" applyProtection="1">
      <alignment vertical="center" wrapText="1"/>
      <protection locked="0" hidden="1"/>
    </xf>
    <xf numFmtId="0" fontId="28" fillId="0" borderId="0" xfId="0" applyFont="1" applyFill="1" applyAlignment="1" applyProtection="1">
      <alignment vertical="center" wrapText="1"/>
      <protection locked="0" hidden="1"/>
    </xf>
    <xf numFmtId="0" fontId="0" fillId="0" borderId="0" xfId="0" applyAlignment="1" applyProtection="1">
      <alignment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5" xfId="0" applyFont="1" applyBorder="1" applyAlignment="1" applyProtection="1">
      <alignment horizontal="center" vertical="center" wrapText="1"/>
      <protection locked="0" hidden="1"/>
    </xf>
    <xf numFmtId="0" fontId="0" fillId="0" borderId="0" xfId="0" applyAlignment="1" applyProtection="1">
      <alignment horizontal="left" vertical="center" wrapText="1"/>
      <protection locked="0" hidden="1"/>
    </xf>
    <xf numFmtId="0" fontId="26" fillId="0" borderId="7" xfId="0" applyFont="1" applyFill="1" applyBorder="1" applyAlignment="1" applyProtection="1">
      <alignment horizontal="center" vertical="center" wrapText="1"/>
      <protection locked="0" hidden="1"/>
    </xf>
    <xf numFmtId="0" fontId="26" fillId="0" borderId="7" xfId="0" applyFont="1" applyFill="1" applyBorder="1" applyAlignment="1" applyProtection="1">
      <alignment vertical="center" wrapText="1"/>
      <protection locked="0" hidden="1"/>
    </xf>
    <xf numFmtId="0" fontId="15" fillId="0" borderId="38" xfId="0" applyFont="1" applyBorder="1" applyAlignment="1" applyProtection="1">
      <alignment horizontal="center" vertical="center" wrapText="1"/>
      <protection locked="0" hidden="1"/>
    </xf>
    <xf numFmtId="0" fontId="0" fillId="0" borderId="0" xfId="0" applyFill="1" applyBorder="1" applyAlignment="1">
      <alignment horizontal="center"/>
    </xf>
    <xf numFmtId="0" fontId="35" fillId="0" borderId="0" xfId="0" applyFont="1" applyFill="1" applyBorder="1" applyAlignment="1">
      <alignment horizontal="centerContinuous"/>
    </xf>
    <xf numFmtId="0" fontId="34" fillId="0" borderId="0" xfId="0" applyFont="1" applyFill="1" applyBorder="1" applyAlignment="1">
      <alignment horizontal="centerContinuous" vertical="top"/>
    </xf>
    <xf numFmtId="0" fontId="32" fillId="0" borderId="0" xfId="0" applyFont="1" applyFill="1" applyBorder="1" applyAlignment="1"/>
    <xf numFmtId="0" fontId="32" fillId="0" borderId="0" xfId="0" applyFont="1" applyFill="1" applyBorder="1" applyAlignment="1">
      <alignment horizontal="center"/>
    </xf>
    <xf numFmtId="0" fontId="33" fillId="0" borderId="0" xfId="0" applyFont="1" applyFill="1" applyBorder="1" applyAlignment="1">
      <alignment horizontal="left"/>
    </xf>
    <xf numFmtId="0" fontId="33" fillId="0" borderId="0" xfId="0" applyFont="1" applyFill="1" applyBorder="1" applyAlignment="1">
      <alignment horizontal="center"/>
    </xf>
    <xf numFmtId="0" fontId="0" fillId="0" borderId="0" xfId="0" applyFill="1" applyBorder="1" applyAlignment="1">
      <alignment horizontal="centerContinuous"/>
    </xf>
    <xf numFmtId="0" fontId="4" fillId="0" borderId="63"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36" fillId="0" borderId="66" xfId="0" applyFont="1" applyFill="1" applyBorder="1" applyAlignment="1">
      <alignment horizontal="center" vertical="center" wrapText="1"/>
    </xf>
    <xf numFmtId="0" fontId="36" fillId="0" borderId="61" xfId="0" applyFont="1" applyFill="1" applyBorder="1" applyAlignment="1">
      <alignment horizontal="center" vertical="center" wrapText="1"/>
    </xf>
    <xf numFmtId="0" fontId="36" fillId="0" borderId="67" xfId="0" applyFont="1" applyFill="1" applyBorder="1" applyAlignment="1">
      <alignment vertical="center" wrapText="1"/>
    </xf>
    <xf numFmtId="0" fontId="4" fillId="0" borderId="68"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69" xfId="0" applyFont="1" applyFill="1" applyBorder="1" applyAlignment="1">
      <alignment vertical="center" wrapText="1"/>
    </xf>
    <xf numFmtId="0" fontId="4" fillId="0" borderId="69" xfId="0" applyFont="1" applyFill="1" applyBorder="1" applyAlignment="1">
      <alignment vertical="center"/>
    </xf>
    <xf numFmtId="0" fontId="4" fillId="0" borderId="70" xfId="0" applyFont="1" applyFill="1" applyBorder="1" applyAlignment="1">
      <alignment horizontal="center" vertical="center"/>
    </xf>
    <xf numFmtId="0" fontId="4" fillId="0" borderId="71" xfId="0" applyFont="1" applyFill="1" applyBorder="1" applyAlignment="1"/>
    <xf numFmtId="0" fontId="0" fillId="0" borderId="0" xfId="0" applyFill="1" applyBorder="1" applyAlignment="1"/>
    <xf numFmtId="0" fontId="10" fillId="0" borderId="0" xfId="0" applyFont="1" applyFill="1" applyBorder="1" applyAlignment="1">
      <alignment horizontal="left" vertical="center"/>
    </xf>
    <xf numFmtId="0" fontId="35" fillId="0" borderId="0" xfId="0" applyFont="1" applyFill="1" applyBorder="1" applyAlignment="1">
      <alignment horizontal="centerContinuous" vertical="top"/>
    </xf>
    <xf numFmtId="0" fontId="0" fillId="0" borderId="0" xfId="0" applyFill="1" applyBorder="1" applyAlignment="1">
      <alignment horizontal="centerContinuous" vertical="top"/>
    </xf>
    <xf numFmtId="0" fontId="32" fillId="0" borderId="0" xfId="0" applyFont="1" applyFill="1" applyBorder="1" applyAlignment="1">
      <alignment horizontal="center" vertical="center"/>
    </xf>
    <xf numFmtId="0" fontId="0" fillId="0" borderId="59" xfId="0" applyFill="1" applyBorder="1" applyAlignment="1">
      <alignment horizontal="centerContinuous"/>
    </xf>
    <xf numFmtId="0" fontId="37" fillId="0" borderId="0" xfId="0" applyFont="1" applyFill="1" applyBorder="1" applyAlignment="1"/>
    <xf numFmtId="0" fontId="4" fillId="0" borderId="0" xfId="0" applyFont="1" applyFill="1" applyBorder="1" applyAlignment="1"/>
    <xf numFmtId="0" fontId="4" fillId="0" borderId="74"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xf numFmtId="0" fontId="4" fillId="0" borderId="7" xfId="0" applyFont="1" applyFill="1" applyBorder="1" applyAlignment="1">
      <alignment horizont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39" fillId="0" borderId="0" xfId="0" applyNumberFormat="1" applyFont="1" applyFill="1" applyBorder="1" applyAlignment="1">
      <alignment horizontal="center" vertical="center"/>
    </xf>
    <xf numFmtId="0" fontId="10" fillId="0" borderId="0" xfId="0" applyNumberFormat="1" applyFont="1" applyFill="1" applyBorder="1" applyAlignment="1">
      <alignment horizontal="left" vertical="center"/>
    </xf>
    <xf numFmtId="0" fontId="61" fillId="0" borderId="0" xfId="0" applyFont="1" applyFill="1" applyAlignment="1" applyProtection="1">
      <alignment vertical="center" wrapText="1"/>
      <protection locked="0" hidden="1"/>
    </xf>
    <xf numFmtId="0" fontId="62" fillId="0" borderId="0" xfId="0" applyFont="1" applyFill="1" applyAlignment="1" applyProtection="1">
      <alignment vertical="center" wrapText="1"/>
      <protection locked="0" hidden="1"/>
    </xf>
    <xf numFmtId="0" fontId="61" fillId="0" borderId="0" xfId="0" applyFont="1" applyFill="1" applyAlignment="1" applyProtection="1">
      <alignment horizontal="center" vertical="center" wrapText="1"/>
      <protection locked="0" hidden="1"/>
    </xf>
    <xf numFmtId="0" fontId="63" fillId="0" borderId="42" xfId="0" applyFont="1" applyFill="1" applyBorder="1" applyAlignment="1" applyProtection="1">
      <alignment vertical="center" wrapText="1"/>
      <protection locked="0" hidden="1"/>
    </xf>
    <xf numFmtId="0" fontId="63" fillId="0" borderId="14" xfId="0" applyFont="1" applyFill="1" applyBorder="1" applyAlignment="1" applyProtection="1">
      <alignment vertical="center" wrapText="1"/>
      <protection locked="0" hidden="1"/>
    </xf>
    <xf numFmtId="0" fontId="63" fillId="0" borderId="26" xfId="0" applyFont="1" applyFill="1" applyBorder="1" applyAlignment="1" applyProtection="1">
      <alignment vertical="center" wrapText="1"/>
      <protection locked="0" hidden="1"/>
    </xf>
    <xf numFmtId="0" fontId="63" fillId="0" borderId="0" xfId="0" applyFont="1" applyFill="1" applyBorder="1" applyAlignment="1" applyProtection="1">
      <alignment vertical="center" wrapText="1"/>
      <protection locked="0" hidden="1"/>
    </xf>
    <xf numFmtId="0" fontId="63" fillId="0" borderId="36" xfId="0" applyFont="1" applyFill="1" applyBorder="1" applyAlignment="1" applyProtection="1">
      <alignment vertical="center" wrapText="1"/>
      <protection locked="0" hidden="1"/>
    </xf>
    <xf numFmtId="0" fontId="63" fillId="0" borderId="8" xfId="0" applyFont="1" applyFill="1" applyBorder="1" applyAlignment="1" applyProtection="1">
      <alignment vertical="center" wrapText="1"/>
      <protection locked="0" hidden="1"/>
    </xf>
    <xf numFmtId="0" fontId="61" fillId="0" borderId="38" xfId="0" applyFont="1" applyFill="1" applyBorder="1" applyAlignment="1" applyProtection="1">
      <alignment horizontal="center" vertical="center" wrapText="1"/>
      <protection locked="0" hidden="1"/>
    </xf>
    <xf numFmtId="0" fontId="64" fillId="0" borderId="34"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7" fillId="0" borderId="7" xfId="0" applyFont="1" applyFill="1" applyBorder="1" applyAlignment="1" applyProtection="1">
      <alignment horizontal="center" vertical="center" wrapText="1"/>
      <protection locked="0" hidden="1"/>
    </xf>
    <xf numFmtId="0" fontId="69" fillId="0" borderId="7" xfId="0" applyFont="1" applyFill="1" applyBorder="1" applyAlignment="1" applyProtection="1">
      <alignment horizontal="center" vertical="center" wrapText="1"/>
      <protection locked="0" hidden="1"/>
    </xf>
    <xf numFmtId="49" fontId="70" fillId="0" borderId="21" xfId="0" applyNumberFormat="1"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wrapText="1"/>
      <protection locked="0" hidden="1"/>
    </xf>
    <xf numFmtId="0" fontId="70" fillId="0" borderId="29" xfId="0" applyFont="1" applyFill="1" applyBorder="1" applyAlignment="1" applyProtection="1">
      <alignment horizontal="center" vertical="center" wrapText="1"/>
      <protection locked="0" hidden="1"/>
    </xf>
    <xf numFmtId="0" fontId="70" fillId="0" borderId="44" xfId="0" applyFont="1" applyFill="1" applyBorder="1" applyAlignment="1" applyProtection="1">
      <alignment horizontal="center" vertical="center" wrapText="1"/>
      <protection locked="0" hidden="1"/>
    </xf>
    <xf numFmtId="0" fontId="70" fillId="0" borderId="15" xfId="0" applyFont="1" applyFill="1" applyBorder="1" applyAlignment="1" applyProtection="1">
      <alignment horizontal="center" vertical="center" wrapText="1"/>
      <protection locked="0" hidden="1"/>
    </xf>
    <xf numFmtId="0" fontId="70" fillId="0" borderId="16" xfId="0" applyFont="1" applyFill="1" applyBorder="1" applyAlignment="1" applyProtection="1">
      <alignment horizontal="center" vertical="center" wrapText="1"/>
      <protection locked="0" hidden="1"/>
    </xf>
    <xf numFmtId="0" fontId="70" fillId="0" borderId="38" xfId="0" applyFont="1" applyFill="1" applyBorder="1" applyAlignment="1" applyProtection="1">
      <alignment horizontal="center" vertical="center" wrapText="1"/>
      <protection locked="0" hidden="1"/>
    </xf>
    <xf numFmtId="181" fontId="70" fillId="0" borderId="38" xfId="0" applyNumberFormat="1"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right" vertical="center" wrapText="1"/>
      <protection locked="0" hidden="1"/>
    </xf>
    <xf numFmtId="0" fontId="70" fillId="0" borderId="16" xfId="0" applyFont="1" applyFill="1" applyBorder="1" applyAlignment="1" applyProtection="1">
      <alignment horizontal="left" vertical="center" wrapText="1"/>
      <protection locked="0" hidden="1"/>
    </xf>
    <xf numFmtId="180" fontId="70" fillId="0" borderId="16" xfId="0" applyNumberFormat="1" applyFont="1" applyFill="1" applyBorder="1" applyAlignment="1" applyProtection="1">
      <alignment horizontal="center" vertical="center" wrapText="1"/>
      <protection locked="0" hidden="1"/>
    </xf>
    <xf numFmtId="0" fontId="70" fillId="0" borderId="57" xfId="0" applyFont="1" applyFill="1" applyBorder="1" applyAlignment="1" applyProtection="1">
      <alignment horizontal="center" vertical="center" wrapText="1"/>
      <protection locked="0" hidden="1"/>
    </xf>
    <xf numFmtId="0" fontId="73" fillId="0" borderId="7"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vertical="center" shrinkToFit="1"/>
      <protection locked="0" hidden="1"/>
    </xf>
    <xf numFmtId="0" fontId="70" fillId="0" borderId="32" xfId="0" applyFont="1" applyFill="1" applyBorder="1" applyAlignment="1" applyProtection="1">
      <alignment horizontal="right" vertical="center" shrinkToFit="1"/>
      <protection locked="0" hidden="1"/>
    </xf>
    <xf numFmtId="0" fontId="70" fillId="0" borderId="32" xfId="0" applyFont="1" applyFill="1" applyBorder="1" applyAlignment="1" applyProtection="1">
      <alignment horizontal="left" vertical="center" shrinkToFit="1"/>
      <protection locked="0" hidden="1"/>
    </xf>
    <xf numFmtId="0" fontId="70" fillId="0" borderId="34" xfId="0" applyFont="1" applyFill="1" applyBorder="1" applyAlignment="1" applyProtection="1">
      <alignment horizontal="left" vertical="center" shrinkToFit="1"/>
      <protection locked="0" hidden="1"/>
    </xf>
    <xf numFmtId="0" fontId="70" fillId="0" borderId="35" xfId="0" applyFont="1" applyFill="1" applyBorder="1" applyAlignment="1" applyProtection="1">
      <alignment horizontal="center" vertical="center" shrinkToFit="1"/>
      <protection locked="0" hidden="1"/>
    </xf>
    <xf numFmtId="0" fontId="64" fillId="0" borderId="0" xfId="0" applyFont="1" applyFill="1" applyAlignment="1" applyProtection="1">
      <alignment vertical="center" shrinkToFit="1"/>
      <protection locked="0" hidden="1"/>
    </xf>
    <xf numFmtId="0" fontId="64" fillId="0" borderId="8" xfId="0" applyFont="1" applyFill="1" applyBorder="1" applyAlignment="1" applyProtection="1">
      <alignment vertical="center" shrinkToFit="1"/>
      <protection locked="0" hidden="1"/>
    </xf>
    <xf numFmtId="0" fontId="64" fillId="0" borderId="37" xfId="0" applyFont="1" applyFill="1" applyBorder="1" applyAlignment="1" applyProtection="1">
      <alignment horizontal="center" vertical="center" shrinkToFit="1"/>
      <protection locked="0" hidden="1"/>
    </xf>
    <xf numFmtId="0" fontId="64" fillId="0" borderId="38" xfId="0" applyFont="1" applyFill="1" applyBorder="1" applyAlignment="1" applyProtection="1">
      <alignment horizontal="center" vertical="center" shrinkToFit="1"/>
      <protection locked="0" hidden="1"/>
    </xf>
    <xf numFmtId="0" fontId="62" fillId="0" borderId="5"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3" fillId="0" borderId="21" xfId="0" applyFont="1" applyFill="1" applyBorder="1" applyAlignment="1" applyProtection="1">
      <alignment horizontal="center" vertical="center" wrapText="1"/>
      <protection locked="0" hidden="1"/>
    </xf>
    <xf numFmtId="0" fontId="73" fillId="0" borderId="29" xfId="0" applyFont="1" applyFill="1" applyBorder="1" applyAlignment="1" applyProtection="1">
      <alignment horizontal="center" vertical="center" wrapText="1"/>
      <protection locked="0" hidden="1"/>
    </xf>
    <xf numFmtId="0" fontId="73" fillId="0" borderId="30" xfId="0" applyFont="1" applyFill="1" applyBorder="1" applyAlignment="1" applyProtection="1">
      <alignment horizontal="center" vertical="center" wrapText="1"/>
      <protection locked="0" hidden="1"/>
    </xf>
    <xf numFmtId="0" fontId="73" fillId="0" borderId="28" xfId="0" applyFont="1" applyFill="1" applyBorder="1" applyAlignment="1" applyProtection="1">
      <alignment horizontal="center" vertical="center" wrapText="1"/>
      <protection locked="0" hidden="1"/>
    </xf>
    <xf numFmtId="0" fontId="70" fillId="0" borderId="31"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horizontal="center" vertical="center" wrapText="1"/>
      <protection locked="0" hidden="1"/>
    </xf>
    <xf numFmtId="0" fontId="70" fillId="0" borderId="33" xfId="0" applyFont="1" applyFill="1" applyBorder="1" applyAlignment="1" applyProtection="1">
      <alignment horizontal="center" vertical="center" wrapText="1"/>
      <protection locked="0" hidden="1"/>
    </xf>
    <xf numFmtId="0" fontId="70" fillId="0" borderId="20" xfId="0"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shrinkToFit="1"/>
      <protection locked="0" hidden="1"/>
    </xf>
    <xf numFmtId="0" fontId="70" fillId="0" borderId="47" xfId="0" applyFont="1" applyFill="1" applyBorder="1" applyAlignment="1" applyProtection="1">
      <alignment horizontal="center" vertical="center" shrinkToFit="1"/>
      <protection locked="0" hidden="1"/>
    </xf>
    <xf numFmtId="0" fontId="59" fillId="0" borderId="7" xfId="17" applyBorder="1" applyAlignment="1">
      <alignment horizontal="center" vertical="center" wrapText="1"/>
    </xf>
    <xf numFmtId="0" fontId="59" fillId="0" borderId="7" xfId="17" applyBorder="1" applyAlignment="1">
      <alignment horizontal="center" vertical="center"/>
    </xf>
    <xf numFmtId="0" fontId="7" fillId="0" borderId="8" xfId="0" applyFont="1" applyFill="1" applyBorder="1" applyAlignment="1" applyProtection="1">
      <alignment vertical="center" shrinkToFit="1"/>
      <protection locked="0" hidden="1"/>
    </xf>
    <xf numFmtId="0" fontId="7" fillId="0" borderId="8" xfId="0" applyFont="1" applyFill="1" applyBorder="1" applyAlignment="1" applyProtection="1">
      <alignment horizontal="right" vertical="center" shrinkToFit="1"/>
      <protection locked="0" hidden="1"/>
    </xf>
    <xf numFmtId="0" fontId="9" fillId="0" borderId="33" xfId="0" applyFont="1" applyFill="1" applyBorder="1" applyAlignment="1" applyProtection="1">
      <alignment horizontal="right" vertical="center" wrapText="1"/>
      <protection locked="0" hidden="1"/>
    </xf>
    <xf numFmtId="0" fontId="21" fillId="0" borderId="33" xfId="0" applyFont="1" applyFill="1" applyBorder="1" applyAlignment="1" applyProtection="1">
      <alignment horizontal="right" vertical="center" wrapText="1"/>
      <protection locked="0" hidden="1"/>
    </xf>
    <xf numFmtId="0" fontId="59" fillId="0" borderId="7" xfId="0" applyFont="1" applyFill="1" applyBorder="1" applyAlignment="1">
      <alignment horizontal="center" vertical="center" wrapText="1"/>
    </xf>
    <xf numFmtId="0" fontId="59" fillId="0" borderId="7" xfId="0" applyFont="1" applyFill="1" applyBorder="1" applyAlignment="1" applyProtection="1">
      <alignment horizontal="center" vertical="center" wrapText="1"/>
      <protection locked="0"/>
    </xf>
    <xf numFmtId="49" fontId="59" fillId="0" borderId="7" xfId="0" applyNumberFormat="1" applyFont="1" applyFill="1" applyBorder="1" applyAlignment="1">
      <alignment horizontal="center" vertical="center" wrapText="1"/>
    </xf>
    <xf numFmtId="0" fontId="59" fillId="0" borderId="33" xfId="0" applyFont="1" applyFill="1" applyBorder="1" applyAlignment="1" applyProtection="1">
      <alignment horizontal="right" vertical="center" wrapText="1"/>
      <protection locked="0"/>
    </xf>
    <xf numFmtId="0" fontId="75" fillId="0" borderId="0" xfId="38" applyFont="1">
      <alignment vertical="center"/>
    </xf>
    <xf numFmtId="0" fontId="75" fillId="0" borderId="0" xfId="38" applyFont="1" applyAlignment="1">
      <alignment horizontal="left" vertical="center"/>
    </xf>
    <xf numFmtId="0" fontId="75" fillId="0" borderId="7" xfId="38" applyFont="1" applyBorder="1" applyAlignment="1">
      <alignment horizontal="center" vertical="center"/>
    </xf>
    <xf numFmtId="0" fontId="75" fillId="0" borderId="7" xfId="38" applyFont="1" applyBorder="1" applyAlignment="1">
      <alignment horizontal="left" vertical="center"/>
    </xf>
    <xf numFmtId="182" fontId="59" fillId="0" borderId="7" xfId="0" applyNumberFormat="1" applyFont="1" applyFill="1" applyBorder="1" applyAlignment="1">
      <alignment horizontal="center" vertical="center" wrapText="1"/>
    </xf>
    <xf numFmtId="0" fontId="59" fillId="0" borderId="0" xfId="17" applyFill="1" applyBorder="1" applyAlignment="1">
      <alignment horizontal="left" vertical="top"/>
    </xf>
    <xf numFmtId="0" fontId="81" fillId="0" borderId="0" xfId="17" applyFont="1" applyFill="1" applyBorder="1" applyAlignment="1">
      <alignment horizontal="left" vertical="top"/>
    </xf>
    <xf numFmtId="0" fontId="58" fillId="0" borderId="83" xfId="17" applyFont="1" applyFill="1" applyBorder="1" applyAlignment="1">
      <alignment horizontal="center" vertical="center" wrapText="1"/>
    </xf>
    <xf numFmtId="0" fontId="83" fillId="0" borderId="0" xfId="17" applyFont="1" applyAlignment="1">
      <alignment horizontal="center" wrapText="1"/>
    </xf>
    <xf numFmtId="0" fontId="59" fillId="0" borderId="0" xfId="17" applyFont="1" applyAlignment="1">
      <alignment horizontal="center" wrapText="1"/>
    </xf>
    <xf numFmtId="0" fontId="83" fillId="0" borderId="0" xfId="17" applyFont="1" applyAlignment="1">
      <alignment horizontal="center"/>
    </xf>
    <xf numFmtId="0" fontId="59" fillId="0" borderId="0" xfId="17" applyAlignment="1">
      <alignment horizontal="center"/>
    </xf>
    <xf numFmtId="0" fontId="79" fillId="0" borderId="21" xfId="17" applyFont="1" applyFill="1" applyBorder="1" applyAlignment="1">
      <alignment horizontal="center" vertical="center" wrapText="1"/>
    </xf>
    <xf numFmtId="0" fontId="4" fillId="0" borderId="7" xfId="17" applyFont="1" applyFill="1" applyBorder="1" applyAlignment="1">
      <alignment horizontal="center" vertical="center" wrapText="1"/>
    </xf>
    <xf numFmtId="0" fontId="4" fillId="0" borderId="85" xfId="17" applyFont="1" applyFill="1" applyBorder="1" applyAlignment="1">
      <alignment horizontal="center" vertical="center" wrapText="1"/>
    </xf>
    <xf numFmtId="0" fontId="85" fillId="0" borderId="83" xfId="17" applyFont="1" applyBorder="1" applyAlignment="1">
      <alignment horizontal="center" vertical="center" wrapText="1"/>
    </xf>
    <xf numFmtId="0" fontId="4" fillId="0" borderId="86" xfId="17" applyFont="1" applyBorder="1" applyAlignment="1">
      <alignment horizontal="center" vertical="center" wrapText="1"/>
    </xf>
    <xf numFmtId="0" fontId="79" fillId="0" borderId="7" xfId="17" applyFont="1" applyFill="1" applyBorder="1" applyAlignment="1" applyProtection="1">
      <alignment horizontal="center" vertical="center" wrapText="1"/>
      <protection locked="0"/>
    </xf>
    <xf numFmtId="0" fontId="83" fillId="0" borderId="0" xfId="17" applyFont="1" applyFill="1" applyAlignment="1" applyProtection="1">
      <alignment horizontal="center" vertical="center" wrapText="1"/>
      <protection locked="0"/>
    </xf>
    <xf numFmtId="0" fontId="83" fillId="0" borderId="0" xfId="17" applyFont="1" applyFill="1" applyAlignment="1" applyProtection="1">
      <alignment horizontal="center" wrapText="1"/>
      <protection locked="0"/>
    </xf>
    <xf numFmtId="183" fontId="83" fillId="0" borderId="0" xfId="17" applyNumberFormat="1" applyFont="1" applyFill="1" applyAlignment="1" applyProtection="1">
      <alignment horizontal="center" wrapText="1"/>
      <protection locked="0"/>
    </xf>
    <xf numFmtId="0" fontId="4" fillId="0" borderId="33" xfId="17" applyFont="1" applyFill="1" applyBorder="1" applyAlignment="1">
      <alignment horizontal="center" vertical="center" wrapText="1"/>
    </xf>
    <xf numFmtId="0" fontId="4" fillId="0" borderId="34" xfId="17" applyFont="1" applyFill="1" applyBorder="1" applyAlignment="1" applyProtection="1">
      <alignment horizontal="center" vertical="center" wrapText="1"/>
      <protection locked="0"/>
    </xf>
    <xf numFmtId="0" fontId="7" fillId="0" borderId="0" xfId="40" applyFont="1" applyProtection="1">
      <alignment vertical="center"/>
      <protection hidden="1"/>
    </xf>
    <xf numFmtId="0" fontId="7" fillId="0" borderId="0" xfId="40" applyFont="1" applyAlignment="1" applyProtection="1">
      <alignment horizontal="center" vertical="center"/>
      <protection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0" fontId="11" fillId="0" borderId="0" xfId="40" applyFont="1" applyFill="1" applyAlignment="1" applyProtection="1">
      <alignment vertical="center" shrinkToFit="1"/>
      <protection hidden="1"/>
    </xf>
    <xf numFmtId="0" fontId="20" fillId="0" borderId="42" xfId="40" applyFont="1" applyFill="1" applyBorder="1" applyAlignment="1" applyProtection="1">
      <alignment vertical="center" wrapText="1"/>
      <protection locked="0" hidden="1"/>
    </xf>
    <xf numFmtId="0" fontId="20" fillId="0" borderId="14" xfId="40" applyFont="1" applyFill="1" applyBorder="1" applyAlignment="1" applyProtection="1">
      <alignment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0" xfId="40" applyFont="1" applyFill="1" applyProtection="1">
      <alignment vertical="center"/>
      <protection hidden="1"/>
    </xf>
    <xf numFmtId="0" fontId="20" fillId="0" borderId="36" xfId="40" applyFont="1" applyFill="1" applyBorder="1" applyAlignment="1" applyProtection="1">
      <alignment vertical="center" wrapText="1"/>
      <protection locked="0" hidden="1"/>
    </xf>
    <xf numFmtId="0" fontId="20" fillId="0" borderId="8" xfId="40" applyFont="1" applyFill="1" applyBorder="1" applyAlignment="1" applyProtection="1">
      <alignment vertical="center" wrapText="1"/>
      <protection locked="0" hidden="1"/>
    </xf>
    <xf numFmtId="0" fontId="12" fillId="0" borderId="38"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0" xfId="40" applyFont="1" applyFill="1" applyProtection="1">
      <alignment vertical="center"/>
      <protection hidden="1"/>
    </xf>
    <xf numFmtId="0" fontId="7" fillId="0" borderId="28" xfId="40" applyFont="1" applyFill="1" applyBorder="1" applyAlignment="1" applyProtection="1">
      <alignment horizontal="center" vertical="center" wrapText="1"/>
      <protection locked="0" hidden="1"/>
    </xf>
    <xf numFmtId="0" fontId="15" fillId="0" borderId="21" xfId="40" applyFont="1" applyFill="1" applyBorder="1" applyAlignment="1" applyProtection="1">
      <alignment horizontal="center" vertical="center" wrapText="1"/>
      <protection locked="0" hidden="1"/>
    </xf>
    <xf numFmtId="0" fontId="59" fillId="0" borderId="7" xfId="40" applyFont="1" applyFill="1" applyBorder="1" applyAlignment="1">
      <alignment horizontal="center" vertical="center" wrapText="1"/>
    </xf>
    <xf numFmtId="0" fontId="59" fillId="0" borderId="7" xfId="40" applyFont="1" applyFill="1" applyBorder="1" applyAlignment="1" applyProtection="1">
      <alignment horizontal="center" vertical="center" wrapText="1"/>
      <protection locked="0"/>
    </xf>
    <xf numFmtId="0" fontId="15" fillId="0" borderId="28" xfId="40" applyFont="1" applyFill="1" applyBorder="1" applyAlignment="1" applyProtection="1">
      <alignment horizontal="center" vertical="center" wrapText="1"/>
      <protection locked="0" hidden="1"/>
    </xf>
    <xf numFmtId="0" fontId="15" fillId="0" borderId="44" xfId="40" applyFont="1" applyFill="1" applyBorder="1" applyAlignment="1" applyProtection="1">
      <alignment horizontal="center" vertical="center" wrapText="1"/>
      <protection locked="0" hidden="1"/>
    </xf>
    <xf numFmtId="0" fontId="7" fillId="0" borderId="0" xfId="40" applyFont="1" applyFill="1" applyAlignment="1" applyProtection="1">
      <alignment vertical="center" wrapText="1"/>
      <protection hidden="1"/>
    </xf>
    <xf numFmtId="0" fontId="12" fillId="0" borderId="7"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vertical="center" wrapText="1" shrinkToFit="1"/>
      <protection locked="0" hidden="1"/>
    </xf>
    <xf numFmtId="0" fontId="7" fillId="0" borderId="32" xfId="40" applyFont="1" applyFill="1" applyBorder="1" applyAlignment="1" applyProtection="1">
      <alignment horizontal="right" vertical="center" wrapText="1" shrinkToFit="1"/>
      <protection locked="0" hidden="1"/>
    </xf>
    <xf numFmtId="0" fontId="7" fillId="0" borderId="34" xfId="40" applyFont="1" applyFill="1" applyBorder="1" applyAlignment="1" applyProtection="1">
      <alignment horizontal="left" vertical="center" wrapText="1" shrinkToFit="1"/>
      <protection locked="0" hidden="1"/>
    </xf>
    <xf numFmtId="0" fontId="12" fillId="0" borderId="32" xfId="40" applyFont="1" applyFill="1" applyBorder="1" applyAlignment="1" applyProtection="1">
      <alignment vertical="center" wrapText="1"/>
      <protection locked="0" hidden="1"/>
    </xf>
    <xf numFmtId="0" fontId="12" fillId="0" borderId="51" xfId="40" applyFont="1" applyFill="1" applyBorder="1" applyAlignment="1" applyProtection="1">
      <alignment vertical="center" wrapText="1"/>
      <protection locked="0" hidden="1"/>
    </xf>
    <xf numFmtId="0" fontId="12" fillId="0" borderId="0" xfId="40" applyFont="1" applyFill="1" applyAlignment="1" applyProtection="1">
      <alignment vertical="center" wrapText="1"/>
      <protection hidden="1"/>
    </xf>
    <xf numFmtId="0" fontId="12" fillId="0" borderId="35"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7" fillId="0" borderId="0" xfId="40" applyFont="1" applyFill="1" applyAlignment="1" applyProtection="1">
      <alignment horizontal="center" vertical="center"/>
      <protection hidden="1"/>
    </xf>
    <xf numFmtId="0" fontId="4" fillId="0" borderId="7" xfId="0" applyFont="1" applyFill="1" applyBorder="1" applyAlignment="1">
      <alignment horizontal="center" vertical="center"/>
    </xf>
    <xf numFmtId="0" fontId="59" fillId="0" borderId="34" xfId="0" applyFont="1" applyFill="1" applyBorder="1" applyAlignment="1" applyProtection="1">
      <alignment horizontal="left" vertical="center" wrapText="1"/>
      <protection locked="0"/>
    </xf>
    <xf numFmtId="0" fontId="7" fillId="0" borderId="30" xfId="0" applyFont="1" applyFill="1" applyBorder="1" applyAlignment="1" applyProtection="1">
      <alignment horizontal="center" vertical="center" wrapText="1"/>
      <protection locked="0" hidden="1"/>
    </xf>
    <xf numFmtId="180" fontId="7" fillId="0" borderId="7" xfId="0" applyNumberFormat="1" applyFont="1" applyFill="1" applyBorder="1" applyAlignment="1" applyProtection="1">
      <alignment horizontal="center" vertical="center" wrapText="1"/>
      <protection locked="0" hidden="1"/>
    </xf>
    <xf numFmtId="0" fontId="4" fillId="0" borderId="7" xfId="0" applyFont="1" applyFill="1" applyBorder="1" applyAlignment="1"/>
    <xf numFmtId="14" fontId="4" fillId="0" borderId="7" xfId="0" applyNumberFormat="1" applyFont="1" applyFill="1" applyBorder="1" applyAlignment="1">
      <alignment horizontal="center" vertical="center"/>
    </xf>
    <xf numFmtId="0" fontId="59" fillId="0" borderId="7" xfId="0" applyFont="1" applyFill="1" applyBorder="1" applyAlignment="1">
      <alignment horizontal="center" vertical="center"/>
    </xf>
    <xf numFmtId="0" fontId="78" fillId="0" borderId="33" xfId="0" applyFont="1" applyFill="1" applyBorder="1" applyAlignment="1">
      <alignment horizontal="center" vertical="center" wrapText="1"/>
    </xf>
    <xf numFmtId="0" fontId="78" fillId="0" borderId="69" xfId="0" applyFont="1" applyFill="1" applyBorder="1" applyAlignment="1">
      <alignment vertical="center" wrapText="1"/>
    </xf>
    <xf numFmtId="0" fontId="7" fillId="0" borderId="7" xfId="40" applyFont="1" applyFill="1" applyBorder="1" applyAlignment="1" applyProtection="1">
      <alignment horizontal="center" vertical="center" wrapText="1"/>
      <protection locked="0" hidden="1"/>
    </xf>
    <xf numFmtId="0" fontId="78" fillId="0" borderId="32" xfId="0" applyFont="1" applyFill="1" applyBorder="1" applyAlignment="1">
      <alignment horizontal="center" vertical="center"/>
    </xf>
    <xf numFmtId="0" fontId="15" fillId="6" borderId="7" xfId="0" applyFont="1" applyFill="1" applyBorder="1" applyAlignment="1" applyProtection="1">
      <alignment horizontal="center" vertical="center" wrapText="1"/>
      <protection locked="0" hidden="1"/>
    </xf>
    <xf numFmtId="0" fontId="16" fillId="6" borderId="7" xfId="0" applyFont="1" applyFill="1" applyBorder="1" applyAlignment="1" applyProtection="1">
      <alignment horizontal="center" vertical="center" wrapText="1"/>
      <protection locked="0" hidden="1"/>
    </xf>
    <xf numFmtId="0" fontId="7" fillId="6" borderId="7" xfId="0" applyFont="1" applyFill="1" applyBorder="1" applyAlignment="1" applyProtection="1">
      <alignment horizontal="center" vertical="center" wrapText="1"/>
      <protection locked="0" hidden="1"/>
    </xf>
    <xf numFmtId="0" fontId="21" fillId="6" borderId="33" xfId="0" applyFont="1" applyFill="1" applyBorder="1" applyAlignment="1" applyProtection="1">
      <alignment horizontal="right" vertical="center" wrapText="1"/>
      <protection locked="0" hidden="1"/>
    </xf>
    <xf numFmtId="0" fontId="92" fillId="0" borderId="33" xfId="0" applyFont="1" applyFill="1" applyBorder="1" applyAlignment="1" applyProtection="1">
      <alignment horizontal="right" vertical="center" wrapText="1"/>
      <protection locked="0" hidden="1"/>
    </xf>
    <xf numFmtId="0" fontId="15" fillId="6" borderId="33" xfId="0" applyFont="1" applyFill="1" applyBorder="1" applyAlignment="1" applyProtection="1">
      <alignment horizontal="center" vertical="center" wrapText="1"/>
      <protection locked="0" hidden="1"/>
    </xf>
    <xf numFmtId="0" fontId="15" fillId="6" borderId="28" xfId="0" applyFont="1" applyFill="1" applyBorder="1" applyAlignment="1" applyProtection="1">
      <alignment horizontal="center" vertical="center" wrapText="1"/>
      <protection locked="0" hidden="1"/>
    </xf>
    <xf numFmtId="0" fontId="16" fillId="6" borderId="28" xfId="0" applyFont="1" applyFill="1" applyBorder="1" applyAlignment="1" applyProtection="1">
      <alignment horizontal="center" vertical="center" wrapText="1"/>
      <protection locked="0" hidden="1"/>
    </xf>
    <xf numFmtId="0" fontId="15" fillId="0" borderId="92"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93" fillId="0" borderId="7" xfId="0" applyFont="1" applyFill="1" applyBorder="1" applyAlignment="1" applyProtection="1">
      <alignment horizontal="center" vertical="center" wrapText="1"/>
      <protection locked="0" hidden="1"/>
    </xf>
    <xf numFmtId="0" fontId="73" fillId="6" borderId="28" xfId="0" applyFont="1" applyFill="1" applyBorder="1" applyAlignment="1" applyProtection="1">
      <alignment horizontal="center" vertical="center" wrapText="1"/>
      <protection locked="0" hidden="1"/>
    </xf>
    <xf numFmtId="0" fontId="7" fillId="0" borderId="0" xfId="40" applyFont="1" applyAlignment="1" applyProtection="1">
      <alignment vertical="center" shrinkToFit="1"/>
      <protection hidden="1"/>
    </xf>
    <xf numFmtId="0" fontId="7" fillId="0" borderId="20"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wrapText="1"/>
      <protection locked="0" hidden="1"/>
    </xf>
    <xf numFmtId="0" fontId="7" fillId="0" borderId="34" xfId="40" applyFont="1" applyBorder="1" applyAlignment="1" applyProtection="1">
      <alignment horizontal="center" vertical="center"/>
      <protection locked="0" hidden="1"/>
    </xf>
    <xf numFmtId="0" fontId="7" fillId="0" borderId="34" xfId="40" applyFont="1" applyFill="1" applyBorder="1" applyAlignment="1" applyProtection="1">
      <alignment horizontal="center" vertical="center" wrapText="1"/>
      <protection locked="0" hidden="1"/>
    </xf>
    <xf numFmtId="0" fontId="17" fillId="0" borderId="7" xfId="40" applyFont="1" applyBorder="1" applyAlignment="1" applyProtection="1">
      <alignment horizontal="center" vertical="center" wrapText="1"/>
      <protection locked="0" hidden="1"/>
    </xf>
    <xf numFmtId="49" fontId="7" fillId="0" borderId="19" xfId="40" applyNumberFormat="1"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8" fillId="0" borderId="7" xfId="40" applyFont="1" applyFill="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7" fillId="0" borderId="0" xfId="40" applyFont="1" applyAlignment="1" applyProtection="1">
      <alignment vertical="center" wrapText="1"/>
      <protection hidden="1"/>
    </xf>
    <xf numFmtId="0" fontId="7" fillId="0" borderId="41"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5" xfId="40" applyFont="1" applyBorder="1" applyAlignment="1" applyProtection="1">
      <alignment horizontal="center" vertical="center" shrinkToFit="1"/>
      <protection locked="0" hidden="1"/>
    </xf>
    <xf numFmtId="0" fontId="17" fillId="0" borderId="35" xfId="40" applyFont="1" applyFill="1" applyBorder="1" applyAlignment="1" applyProtection="1">
      <alignment horizontal="right" vertical="center" shrinkToFit="1"/>
      <protection locked="0" hidden="1"/>
    </xf>
    <xf numFmtId="0" fontId="17" fillId="0" borderId="35" xfId="40" applyFont="1" applyFill="1" applyBorder="1" applyAlignment="1" applyProtection="1">
      <alignment horizontal="left" vertical="center" shrinkToFit="1"/>
      <protection locked="0" hidden="1"/>
    </xf>
    <xf numFmtId="0" fontId="17" fillId="0" borderId="35" xfId="40" applyFont="1" applyFill="1" applyBorder="1" applyAlignment="1" applyProtection="1">
      <alignment vertical="center" shrinkToFit="1"/>
      <protection locked="0" hidden="1"/>
    </xf>
    <xf numFmtId="0" fontId="17" fillId="0" borderId="23" xfId="40" applyFont="1" applyFill="1" applyBorder="1" applyAlignment="1" applyProtection="1">
      <alignment horizontal="left" vertical="center" shrinkToFit="1"/>
      <protection locked="0" hidden="1"/>
    </xf>
    <xf numFmtId="0" fontId="7" fillId="0" borderId="0" xfId="40" applyFont="1" applyProtection="1">
      <alignment vertical="center"/>
      <protection locked="0" hidden="1"/>
    </xf>
    <xf numFmtId="0" fontId="21" fillId="0" borderId="35" xfId="40" applyFont="1" applyBorder="1" applyAlignment="1" applyProtection="1">
      <alignment horizontal="center" vertical="center" wrapText="1"/>
      <protection locked="0" hidden="1"/>
    </xf>
    <xf numFmtId="0" fontId="21" fillId="0" borderId="47" xfId="40" applyFont="1" applyBorder="1" applyAlignment="1" applyProtection="1">
      <alignment horizontal="center" vertical="center" wrapText="1"/>
      <protection locked="0" hidden="1"/>
    </xf>
    <xf numFmtId="0" fontId="0" fillId="0" borderId="0" xfId="0" applyAlignment="1">
      <alignment horizontal="center" vertical="center"/>
    </xf>
    <xf numFmtId="0" fontId="15" fillId="6" borderId="28" xfId="40" applyFont="1" applyFill="1" applyBorder="1" applyAlignment="1" applyProtection="1">
      <alignment horizontal="center" vertical="center" wrapText="1"/>
      <protection locked="0" hidden="1"/>
    </xf>
    <xf numFmtId="0" fontId="59" fillId="6" borderId="7" xfId="40" applyFont="1" applyFill="1" applyBorder="1" applyAlignment="1">
      <alignment horizontal="center" vertical="center" wrapText="1"/>
    </xf>
    <xf numFmtId="0" fontId="19" fillId="6" borderId="8" xfId="40" applyFont="1" applyFill="1" applyBorder="1" applyAlignment="1" applyProtection="1">
      <alignment horizontal="center" vertical="center" wrapText="1"/>
      <protection locked="0" hidden="1"/>
    </xf>
    <xf numFmtId="0" fontId="97" fillId="0" borderId="36" xfId="40" applyFont="1" applyFill="1" applyBorder="1" applyAlignment="1" applyProtection="1">
      <alignment horizontal="center" vertical="center" wrapText="1"/>
      <protection locked="0" hidden="1"/>
    </xf>
    <xf numFmtId="0" fontId="98" fillId="0" borderId="8" xfId="40" applyFont="1" applyFill="1" applyBorder="1" applyAlignment="1" applyProtection="1">
      <alignment vertical="center" wrapText="1"/>
      <protection locked="0" hidden="1"/>
    </xf>
    <xf numFmtId="0" fontId="11" fillId="0" borderId="0" xfId="40" applyFont="1" applyAlignment="1" applyProtection="1">
      <alignment vertical="center" shrinkToFit="1"/>
      <protection locked="0" hidden="1"/>
    </xf>
    <xf numFmtId="0" fontId="59" fillId="0" borderId="0" xfId="40">
      <alignment vertical="center"/>
    </xf>
    <xf numFmtId="0" fontId="13" fillId="0" borderId="14" xfId="40" applyFont="1" applyBorder="1" applyAlignment="1" applyProtection="1">
      <alignment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37" xfId="40" applyFont="1" applyBorder="1" applyAlignment="1" applyProtection="1">
      <alignment horizontal="center" vertical="center"/>
      <protection locked="0" hidden="1"/>
    </xf>
    <xf numFmtId="0" fontId="12" fillId="0" borderId="37" xfId="40" applyFont="1" applyBorder="1" applyAlignment="1" applyProtection="1">
      <alignment horizontal="center" vertical="center" wrapText="1"/>
      <protection locked="0" hidden="1"/>
    </xf>
    <xf numFmtId="0" fontId="13" fillId="0" borderId="8" xfId="40" applyFont="1" applyBorder="1" applyAlignment="1" applyProtection="1">
      <alignment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38" xfId="40" applyFont="1" applyBorder="1" applyAlignment="1" applyProtection="1">
      <alignment horizontal="center" vertical="center"/>
      <protection locked="0" hidden="1"/>
    </xf>
    <xf numFmtId="14" fontId="7" fillId="0" borderId="38" xfId="40" applyNumberFormat="1" applyFont="1" applyBorder="1" applyAlignment="1" applyProtection="1">
      <alignment horizontal="center" vertical="center" wrapText="1"/>
      <protection locked="0" hidden="1"/>
    </xf>
    <xf numFmtId="0" fontId="15" fillId="0" borderId="21" xfId="40" applyFont="1" applyBorder="1" applyAlignment="1" applyProtection="1">
      <alignment horizontal="center" vertical="center" wrapText="1"/>
      <protection locked="0" hidden="1"/>
    </xf>
    <xf numFmtId="0" fontId="15" fillId="0" borderId="7" xfId="40" applyFont="1" applyBorder="1" applyAlignment="1" applyProtection="1">
      <alignment horizontal="center" vertical="center" wrapText="1"/>
      <protection locked="0" hidden="1"/>
    </xf>
    <xf numFmtId="0" fontId="15" fillId="0" borderId="29" xfId="40" applyFont="1" applyBorder="1" applyAlignment="1" applyProtection="1">
      <alignment horizontal="center" vertical="center" wrapText="1"/>
      <protection locked="0" hidden="1"/>
    </xf>
    <xf numFmtId="0" fontId="15" fillId="0" borderId="30" xfId="40" applyFont="1" applyBorder="1" applyAlignment="1" applyProtection="1">
      <alignment horizontal="center" vertical="center" wrapText="1"/>
      <protection locked="0" hidden="1"/>
    </xf>
    <xf numFmtId="0" fontId="15" fillId="0" borderId="7" xfId="40" applyFont="1" applyFill="1" applyBorder="1" applyAlignment="1" applyProtection="1">
      <alignment horizontal="center" vertical="center" wrapText="1"/>
      <protection locked="0" hidden="1"/>
    </xf>
    <xf numFmtId="0" fontId="15" fillId="0" borderId="28" xfId="40" applyFont="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7" xfId="40" applyFont="1" applyBorder="1" applyAlignment="1" applyProtection="1">
      <alignment horizontal="center" vertical="center" wrapText="1"/>
      <protection locked="0" hidden="1"/>
    </xf>
    <xf numFmtId="0" fontId="16" fillId="0" borderId="28" xfId="40" applyFont="1" applyBorder="1" applyAlignment="1" applyProtection="1">
      <alignment horizontal="center" vertical="center" wrapText="1"/>
      <protection locked="0" hidden="1"/>
    </xf>
    <xf numFmtId="0" fontId="7" fillId="0" borderId="31" xfId="40" applyFont="1" applyBorder="1" applyAlignment="1" applyProtection="1">
      <alignment horizontal="center" vertical="center" wrapText="1"/>
      <protection locked="0" hidden="1"/>
    </xf>
    <xf numFmtId="0" fontId="7" fillId="0" borderId="32" xfId="40" applyFont="1" applyBorder="1" applyAlignment="1" applyProtection="1">
      <alignment horizontal="center" vertical="center" wrapText="1"/>
      <protection locked="0" hidden="1"/>
    </xf>
    <xf numFmtId="0" fontId="7" fillId="0" borderId="33"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shrinkToFit="1"/>
      <protection locked="0" hidden="1"/>
    </xf>
    <xf numFmtId="0" fontId="17" fillId="0" borderId="32" xfId="40" applyFont="1" applyFill="1" applyBorder="1" applyAlignment="1" applyProtection="1">
      <alignment horizontal="left" vertical="center" shrinkToFit="1"/>
      <protection locked="0" hidden="1"/>
    </xf>
    <xf numFmtId="0" fontId="17" fillId="0" borderId="34" xfId="40" applyFont="1" applyFill="1" applyBorder="1" applyAlignment="1" applyProtection="1">
      <alignment horizontal="left" vertical="center" shrinkToFit="1"/>
      <protection locked="0" hidden="1"/>
    </xf>
    <xf numFmtId="0" fontId="7" fillId="0" borderId="35" xfId="40" applyFont="1" applyFill="1" applyBorder="1" applyAlignment="1" applyProtection="1">
      <alignment horizontal="center" vertical="center" shrinkToFit="1"/>
      <protection locked="0" hidden="1"/>
    </xf>
    <xf numFmtId="0" fontId="7" fillId="0" borderId="35" xfId="40" applyFont="1" applyBorder="1" applyAlignment="1" applyProtection="1">
      <alignment horizontal="center" vertical="center" shrinkToFit="1"/>
      <protection locked="0" hidden="1"/>
    </xf>
    <xf numFmtId="0" fontId="12" fillId="0" borderId="35" xfId="40" applyFont="1" applyBorder="1" applyAlignment="1" applyProtection="1">
      <alignment horizontal="center" vertical="center" wrapText="1"/>
      <protection locked="0" hidden="1"/>
    </xf>
    <xf numFmtId="0" fontId="12" fillId="0" borderId="8" xfId="40" applyFont="1" applyBorder="1" applyAlignment="1" applyProtection="1">
      <alignment horizontal="left" vertical="center" wrapText="1"/>
      <protection locked="0" hidden="1"/>
    </xf>
    <xf numFmtId="182" fontId="15" fillId="0" borderId="7" xfId="40" applyNumberFormat="1" applyFont="1" applyFill="1" applyBorder="1" applyAlignment="1" applyProtection="1">
      <alignment horizontal="center" vertical="center" wrapText="1"/>
      <protection locked="0" hidden="1"/>
    </xf>
    <xf numFmtId="0" fontId="59" fillId="6" borderId="7" xfId="17" applyFill="1" applyBorder="1" applyAlignment="1">
      <alignment horizontal="center" vertical="center"/>
    </xf>
    <xf numFmtId="0" fontId="59" fillId="6" borderId="7" xfId="17" applyFont="1" applyFill="1" applyBorder="1" applyAlignment="1">
      <alignment horizontal="center" vertical="center" wrapText="1"/>
    </xf>
    <xf numFmtId="0" fontId="59" fillId="6" borderId="7" xfId="17" applyFont="1" applyFill="1" applyBorder="1" applyAlignment="1">
      <alignment horizontal="center" vertical="center"/>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59" fillId="6" borderId="0" xfId="17" applyFill="1" applyBorder="1" applyAlignment="1">
      <alignment horizontal="center" vertical="center"/>
    </xf>
    <xf numFmtId="0" fontId="59" fillId="0" borderId="0" xfId="17" applyBorder="1" applyAlignment="1">
      <alignment horizontal="center" vertical="center"/>
    </xf>
    <xf numFmtId="0" fontId="101" fillId="0" borderId="7" xfId="0" applyFont="1" applyBorder="1" applyAlignment="1">
      <alignment horizontal="center" vertical="center"/>
    </xf>
    <xf numFmtId="0" fontId="59" fillId="6" borderId="0" xfId="0" applyFont="1" applyFill="1" applyAlignment="1">
      <alignment horizontal="left" vertical="center"/>
    </xf>
    <xf numFmtId="0" fontId="59" fillId="0" borderId="0" xfId="0" applyFont="1">
      <alignment vertical="center"/>
    </xf>
    <xf numFmtId="0" fontId="59" fillId="6" borderId="0" xfId="0" applyFont="1" applyFill="1">
      <alignment vertical="center"/>
    </xf>
    <xf numFmtId="0" fontId="88" fillId="0" borderId="0" xfId="38" applyFont="1" applyAlignment="1">
      <alignment horizontal="center" vertical="center" wrapText="1"/>
    </xf>
    <xf numFmtId="0" fontId="75" fillId="0" borderId="7" xfId="38" applyFont="1" applyBorder="1" applyAlignment="1">
      <alignment horizontal="center" vertical="center"/>
    </xf>
    <xf numFmtId="0" fontId="75" fillId="0" borderId="0" xfId="38" applyFont="1" applyAlignment="1">
      <alignment horizontal="center" vertical="center"/>
    </xf>
    <xf numFmtId="0" fontId="75" fillId="0" borderId="7" xfId="38" applyFont="1" applyBorder="1" applyAlignment="1">
      <alignment horizontal="left" vertical="center"/>
    </xf>
    <xf numFmtId="0" fontId="75" fillId="0" borderId="33" xfId="38" applyFont="1" applyBorder="1" applyAlignment="1">
      <alignment horizontal="left" vertical="center"/>
    </xf>
    <xf numFmtId="0" fontId="75" fillId="0" borderId="32" xfId="38" applyFont="1" applyBorder="1" applyAlignment="1">
      <alignment horizontal="left" vertical="center"/>
    </xf>
    <xf numFmtId="0" fontId="75" fillId="0" borderId="34" xfId="38" applyFont="1" applyBorder="1" applyAlignment="1">
      <alignment horizontal="left" vertical="center"/>
    </xf>
    <xf numFmtId="0" fontId="75" fillId="0" borderId="33" xfId="38" applyFont="1" applyBorder="1" applyAlignment="1">
      <alignment horizontal="center" vertical="center"/>
    </xf>
    <xf numFmtId="0" fontId="75" fillId="0" borderId="32" xfId="38" applyFont="1" applyBorder="1" applyAlignment="1">
      <alignment horizontal="center" vertical="center"/>
    </xf>
    <xf numFmtId="0" fontId="75" fillId="0" borderId="34" xfId="38" applyFont="1" applyBorder="1" applyAlignment="1">
      <alignment horizontal="center" vertical="center"/>
    </xf>
    <xf numFmtId="0" fontId="33" fillId="0" borderId="59" xfId="0" applyFont="1" applyFill="1" applyBorder="1" applyAlignment="1">
      <alignment horizontal="left"/>
    </xf>
    <xf numFmtId="0" fontId="38" fillId="0" borderId="0" xfId="0" applyFont="1" applyFill="1" applyAlignment="1">
      <alignment horizontal="center" vertical="center"/>
    </xf>
    <xf numFmtId="0" fontId="4" fillId="0" borderId="7" xfId="0" applyFont="1" applyFill="1" applyBorder="1" applyAlignment="1">
      <alignment horizontal="center" vertical="center"/>
    </xf>
    <xf numFmtId="0" fontId="3" fillId="0" borderId="7" xfId="0" applyFont="1" applyFill="1" applyBorder="1" applyAlignment="1">
      <alignment horizontal="center" vertical="center"/>
    </xf>
    <xf numFmtId="0" fontId="4" fillId="6" borderId="22" xfId="0" applyFont="1" applyFill="1" applyBorder="1" applyAlignment="1">
      <alignment horizontal="left" vertical="center"/>
    </xf>
    <xf numFmtId="0" fontId="3" fillId="6" borderId="35" xfId="0" applyFont="1" applyFill="1" applyBorder="1" applyAlignment="1">
      <alignment horizontal="left" vertical="center"/>
    </xf>
    <xf numFmtId="0" fontId="3" fillId="6" borderId="23" xfId="0" applyFont="1" applyFill="1" applyBorder="1" applyAlignment="1">
      <alignment horizontal="left" vertical="center"/>
    </xf>
    <xf numFmtId="0" fontId="3" fillId="6" borderId="29" xfId="0" applyFont="1" applyFill="1" applyBorder="1" applyAlignment="1">
      <alignment horizontal="left" vertical="center"/>
    </xf>
    <xf numFmtId="0" fontId="3" fillId="6" borderId="20" xfId="0" applyFont="1" applyFill="1" applyBorder="1" applyAlignment="1">
      <alignment horizontal="left" vertical="center"/>
    </xf>
    <xf numFmtId="0" fontId="3" fillId="6" borderId="30" xfId="0" applyFont="1" applyFill="1" applyBorder="1" applyAlignment="1">
      <alignment horizontal="left" vertical="center"/>
    </xf>
    <xf numFmtId="0" fontId="4" fillId="6" borderId="22" xfId="0" applyFont="1" applyFill="1" applyBorder="1" applyAlignment="1">
      <alignment horizontal="left" vertical="center" shrinkToFit="1"/>
    </xf>
    <xf numFmtId="0" fontId="3" fillId="6" borderId="35" xfId="0" applyFont="1" applyFill="1" applyBorder="1" applyAlignment="1">
      <alignment horizontal="left" vertical="center" shrinkToFit="1"/>
    </xf>
    <xf numFmtId="0" fontId="3" fillId="6" borderId="23" xfId="0" applyFont="1" applyFill="1" applyBorder="1" applyAlignment="1">
      <alignment horizontal="left" vertical="center" shrinkToFit="1"/>
    </xf>
    <xf numFmtId="0" fontId="3" fillId="6" borderId="29" xfId="0" applyFont="1" applyFill="1" applyBorder="1" applyAlignment="1">
      <alignment horizontal="left" vertical="center" shrinkToFit="1"/>
    </xf>
    <xf numFmtId="0" fontId="3" fillId="6" borderId="20" xfId="0" applyFont="1" applyFill="1" applyBorder="1" applyAlignment="1">
      <alignment horizontal="left" vertical="center" shrinkToFit="1"/>
    </xf>
    <xf numFmtId="0" fontId="3" fillId="6" borderId="30" xfId="0" applyFont="1" applyFill="1" applyBorder="1" applyAlignment="1">
      <alignment horizontal="left" vertical="center" shrinkToFit="1"/>
    </xf>
    <xf numFmtId="0" fontId="78" fillId="0" borderId="26" xfId="0" applyFont="1" applyFill="1" applyBorder="1" applyAlignment="1">
      <alignment horizontal="center" vertical="center"/>
    </xf>
    <xf numFmtId="0" fontId="78" fillId="0" borderId="27" xfId="0" applyFont="1" applyFill="1" applyBorder="1" applyAlignment="1">
      <alignment horizontal="center" vertical="center"/>
    </xf>
    <xf numFmtId="0" fontId="78" fillId="0" borderId="29" xfId="0" applyFont="1" applyFill="1" applyBorder="1" applyAlignment="1">
      <alignment horizontal="center" vertical="center"/>
    </xf>
    <xf numFmtId="0" fontId="78" fillId="0" borderId="30" xfId="0" applyFont="1" applyFill="1" applyBorder="1" applyAlignment="1">
      <alignment horizontal="center" vertical="center"/>
    </xf>
    <xf numFmtId="0" fontId="59" fillId="6" borderId="7" xfId="0" applyFont="1" applyFill="1" applyBorder="1" applyAlignment="1">
      <alignment horizontal="center" vertical="center"/>
    </xf>
    <xf numFmtId="0" fontId="0" fillId="6" borderId="7" xfId="0" applyFill="1" applyBorder="1" applyAlignment="1">
      <alignment horizontal="center" vertical="center"/>
    </xf>
    <xf numFmtId="0" fontId="4" fillId="0" borderId="7" xfId="0" applyFont="1" applyFill="1" applyBorder="1" applyAlignment="1">
      <alignment horizont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72" xfId="0" applyFont="1" applyFill="1" applyBorder="1" applyAlignment="1">
      <alignment horizontal="center" vertical="center"/>
    </xf>
    <xf numFmtId="0" fontId="0" fillId="0" borderId="73" xfId="0" applyFill="1" applyBorder="1" applyAlignment="1">
      <alignment horizontal="center" vertical="center"/>
    </xf>
    <xf numFmtId="31" fontId="4" fillId="0" borderId="72"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4" fillId="0" borderId="29" xfId="0" applyFont="1" applyFill="1" applyBorder="1" applyAlignment="1">
      <alignment horizontal="center" vertical="center"/>
    </xf>
    <xf numFmtId="0" fontId="4" fillId="0" borderId="33" xfId="0" applyFont="1" applyFill="1" applyBorder="1" applyAlignment="1">
      <alignment horizontal="center" vertical="center"/>
    </xf>
    <xf numFmtId="0" fontId="0" fillId="0" borderId="32" xfId="0" applyFill="1" applyBorder="1" applyAlignment="1">
      <alignment horizontal="center" vertical="center"/>
    </xf>
    <xf numFmtId="0" fontId="0" fillId="0" borderId="81" xfId="0" applyFill="1" applyBorder="1" applyAlignment="1">
      <alignment horizontal="center" vertical="center"/>
    </xf>
    <xf numFmtId="0" fontId="0" fillId="0" borderId="82" xfId="0" applyFill="1" applyBorder="1" applyAlignment="1">
      <alignment horizontal="center" vertical="center"/>
    </xf>
    <xf numFmtId="0" fontId="4"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80"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78" xfId="0" applyFont="1" applyFill="1" applyBorder="1" applyAlignment="1">
      <alignment horizontal="center" vertical="center"/>
    </xf>
    <xf numFmtId="0" fontId="34" fillId="9" borderId="62" xfId="0" applyFont="1" applyFill="1" applyBorder="1" applyAlignment="1">
      <alignment horizontal="center" vertical="center"/>
    </xf>
    <xf numFmtId="0" fontId="10" fillId="9" borderId="62" xfId="0" applyFont="1" applyFill="1" applyBorder="1" applyAlignment="1">
      <alignment horizontal="center" vertical="center"/>
    </xf>
    <xf numFmtId="0" fontId="36" fillId="0" borderId="6" xfId="0" applyFont="1" applyFill="1" applyBorder="1" applyAlignment="1">
      <alignment horizontal="center" vertical="center"/>
    </xf>
    <xf numFmtId="0" fontId="0" fillId="0" borderId="91" xfId="0" applyFont="1" applyBorder="1" applyAlignment="1" applyProtection="1">
      <alignment horizontal="center" vertical="center" wrapText="1"/>
      <protection locked="0" hidden="1"/>
    </xf>
    <xf numFmtId="0" fontId="0" fillId="0" borderId="0" xfId="0" applyFont="1" applyAlignment="1" applyProtection="1">
      <alignment horizontal="center" vertical="center" wrapText="1"/>
      <protection locked="0" hidden="1"/>
    </xf>
    <xf numFmtId="0" fontId="87" fillId="0" borderId="31" xfId="0" applyFont="1" applyFill="1" applyBorder="1" applyAlignment="1" applyProtection="1">
      <alignment horizontal="left" vertical="center" wrapText="1"/>
      <protection locked="0" hidden="1"/>
    </xf>
    <xf numFmtId="0" fontId="60" fillId="0" borderId="32" xfId="0" applyFont="1" applyFill="1" applyBorder="1" applyAlignment="1" applyProtection="1">
      <alignment horizontal="left" vertical="center" wrapText="1"/>
      <protection locked="0" hidden="1"/>
    </xf>
    <xf numFmtId="0" fontId="60" fillId="0" borderId="51" xfId="0" applyFont="1" applyFill="1" applyBorder="1" applyAlignment="1" applyProtection="1">
      <alignment horizontal="left" vertical="center" wrapText="1"/>
      <protection locked="0" hidden="1"/>
    </xf>
    <xf numFmtId="0" fontId="60" fillId="0" borderId="31" xfId="0" applyFont="1" applyFill="1" applyBorder="1" applyAlignment="1" applyProtection="1">
      <alignment horizontal="left" vertical="center" wrapText="1"/>
      <protection locked="0" hidden="1"/>
    </xf>
    <xf numFmtId="0" fontId="87" fillId="0" borderId="32" xfId="0" applyFont="1" applyFill="1" applyBorder="1" applyAlignment="1" applyProtection="1">
      <alignment horizontal="left" vertical="center" wrapText="1"/>
      <protection locked="0" hidden="1"/>
    </xf>
    <xf numFmtId="0" fontId="87" fillId="0" borderId="51" xfId="0" applyFont="1" applyFill="1" applyBorder="1" applyAlignment="1" applyProtection="1">
      <alignment horizontal="left" vertical="center" wrapText="1"/>
      <protection locked="0" hidden="1"/>
    </xf>
    <xf numFmtId="0" fontId="30" fillId="0" borderId="39" xfId="0" applyFont="1" applyBorder="1" applyAlignment="1" applyProtection="1">
      <alignment horizontal="center" vertical="center" wrapText="1"/>
      <protection locked="0" hidden="1"/>
    </xf>
    <xf numFmtId="0" fontId="30" fillId="0" borderId="12" xfId="0" applyFont="1" applyBorder="1" applyAlignment="1" applyProtection="1">
      <alignment horizontal="center" vertical="center" wrapText="1"/>
      <protection locked="0" hidden="1"/>
    </xf>
    <xf numFmtId="0" fontId="30" fillId="0" borderId="55" xfId="0" applyFont="1" applyBorder="1" applyAlignment="1" applyProtection="1">
      <alignment horizontal="center" vertical="center" wrapText="1"/>
      <protection locked="0" hidden="1"/>
    </xf>
    <xf numFmtId="0" fontId="26" fillId="0" borderId="31" xfId="0" applyFont="1" applyFill="1" applyBorder="1" applyAlignment="1" applyProtection="1">
      <alignment horizontal="left" vertical="center" wrapText="1"/>
      <protection locked="0" hidden="1"/>
    </xf>
    <xf numFmtId="0" fontId="31" fillId="0" borderId="32" xfId="0" applyFont="1" applyFill="1" applyBorder="1" applyAlignment="1" applyProtection="1">
      <alignment horizontal="left" vertical="center" wrapText="1"/>
      <protection locked="0" hidden="1"/>
    </xf>
    <xf numFmtId="0" fontId="31" fillId="0" borderId="51" xfId="0" applyFont="1" applyFill="1" applyBorder="1" applyAlignment="1" applyProtection="1">
      <alignment horizontal="left" vertical="center" wrapText="1"/>
      <protection locked="0" hidden="1"/>
    </xf>
    <xf numFmtId="0" fontId="26" fillId="0" borderId="32" xfId="0" applyFont="1" applyFill="1" applyBorder="1" applyAlignment="1" applyProtection="1">
      <alignment horizontal="left" vertical="center" wrapText="1"/>
      <protection locked="0" hidden="1"/>
    </xf>
    <xf numFmtId="0" fontId="26" fillId="0" borderId="51" xfId="0" applyFont="1" applyFill="1" applyBorder="1" applyAlignment="1" applyProtection="1">
      <alignment horizontal="left" vertical="center" wrapText="1"/>
      <protection locked="0" hidden="1"/>
    </xf>
    <xf numFmtId="0" fontId="15" fillId="0" borderId="52" xfId="0" applyFont="1" applyBorder="1" applyAlignment="1" applyProtection="1">
      <alignment horizontal="center"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11" xfId="0" applyFont="1" applyBorder="1" applyAlignment="1" applyProtection="1">
      <alignment horizontal="center" vertical="center" wrapText="1"/>
      <protection locked="0" hidden="1"/>
    </xf>
    <xf numFmtId="0" fontId="15" fillId="0" borderId="12" xfId="0" applyFont="1" applyBorder="1" applyAlignment="1" applyProtection="1">
      <alignment horizontal="center" vertical="center" wrapText="1"/>
      <protection locked="0" hidden="1"/>
    </xf>
    <xf numFmtId="0" fontId="15" fillId="0" borderId="13" xfId="0" applyFont="1" applyBorder="1" applyAlignment="1" applyProtection="1">
      <alignment horizontal="center" vertical="center" wrapText="1"/>
      <protection locked="0" hidden="1"/>
    </xf>
    <xf numFmtId="0" fontId="15" fillId="0" borderId="55" xfId="0" applyFont="1" applyBorder="1" applyAlignment="1" applyProtection="1">
      <alignment horizontal="center" vertical="center" wrapText="1"/>
      <protection locked="0" hidden="1"/>
    </xf>
    <xf numFmtId="0" fontId="15" fillId="0" borderId="15" xfId="0" applyFont="1" applyBorder="1" applyAlignment="1" applyProtection="1">
      <alignment horizontal="center" vertical="center" wrapText="1"/>
      <protection locked="0" hidden="1"/>
    </xf>
    <xf numFmtId="0" fontId="15" fillId="0" borderId="18" xfId="0" applyFont="1" applyBorder="1" applyAlignment="1" applyProtection="1">
      <alignment horizontal="center" vertical="center" wrapText="1"/>
      <protection locked="0" hidden="1"/>
    </xf>
    <xf numFmtId="0" fontId="15" fillId="0" borderId="17" xfId="0" applyFont="1" applyFill="1" applyBorder="1" applyAlignment="1" applyProtection="1">
      <alignment horizontal="center" vertical="center" wrapText="1"/>
      <protection locked="0" hidden="1"/>
    </xf>
    <xf numFmtId="0" fontId="15" fillId="0" borderId="16" xfId="0" applyFont="1" applyFill="1" applyBorder="1" applyAlignment="1" applyProtection="1">
      <alignment horizontal="center" vertical="center" wrapText="1"/>
      <protection locked="0" hidden="1"/>
    </xf>
    <xf numFmtId="0" fontId="15" fillId="0" borderId="18" xfId="0" applyFont="1" applyFill="1" applyBorder="1" applyAlignment="1" applyProtection="1">
      <alignment horizontal="center" vertical="center" wrapText="1"/>
      <protection locked="0" hidden="1"/>
    </xf>
    <xf numFmtId="14" fontId="15" fillId="0" borderId="17" xfId="0" applyNumberFormat="1" applyFont="1" applyBorder="1" applyAlignment="1" applyProtection="1">
      <alignment horizontal="center" vertical="center" wrapText="1"/>
      <protection locked="0" hidden="1"/>
    </xf>
    <xf numFmtId="0" fontId="15" fillId="0" borderId="16" xfId="0" applyFont="1" applyBorder="1" applyAlignment="1" applyProtection="1">
      <alignment horizontal="center" vertical="center" wrapText="1"/>
      <protection locked="0" hidden="1"/>
    </xf>
    <xf numFmtId="0" fontId="15" fillId="0" borderId="57" xfId="0" applyFont="1" applyBorder="1" applyAlignment="1" applyProtection="1">
      <alignment horizontal="center" vertical="center" wrapText="1"/>
      <protection locked="0" hidden="1"/>
    </xf>
    <xf numFmtId="0" fontId="89" fillId="0" borderId="32" xfId="0" applyFont="1" applyFill="1" applyBorder="1" applyAlignment="1" applyProtection="1">
      <alignment horizontal="left" vertical="center" wrapText="1"/>
      <protection locked="0" hidden="1"/>
    </xf>
    <xf numFmtId="0" fontId="89" fillId="0" borderId="51" xfId="0" applyFont="1" applyFill="1" applyBorder="1" applyAlignment="1" applyProtection="1">
      <alignment horizontal="left" vertical="center" wrapText="1"/>
      <protection locked="0" hidden="1"/>
    </xf>
    <xf numFmtId="0" fontId="0" fillId="0" borderId="0" xfId="0" applyAlignment="1" applyProtection="1">
      <alignment horizontal="left" vertical="center" wrapText="1"/>
      <protection locked="0" hidden="1"/>
    </xf>
    <xf numFmtId="0" fontId="60" fillId="0" borderId="31" xfId="0" applyFont="1" applyFill="1" applyBorder="1" applyAlignment="1" applyProtection="1">
      <alignment horizontal="center" vertical="center" wrapText="1"/>
      <protection locked="0" hidden="1"/>
    </xf>
    <xf numFmtId="0" fontId="60" fillId="0" borderId="32" xfId="0" applyFont="1" applyFill="1" applyBorder="1" applyAlignment="1" applyProtection="1">
      <alignment horizontal="center" vertical="center" wrapText="1"/>
      <protection locked="0" hidden="1"/>
    </xf>
    <xf numFmtId="0" fontId="60" fillId="0" borderId="51" xfId="0" applyFont="1" applyFill="1" applyBorder="1" applyAlignment="1" applyProtection="1">
      <alignment horizontal="center" vertical="center" wrapText="1"/>
      <protection locked="0" hidden="1"/>
    </xf>
    <xf numFmtId="0" fontId="31" fillId="0" borderId="31" xfId="0" applyFont="1" applyFill="1" applyBorder="1" applyAlignment="1" applyProtection="1">
      <alignment horizontal="left" vertical="center" wrapText="1"/>
      <protection locked="0" hidden="1"/>
    </xf>
    <xf numFmtId="0" fontId="29" fillId="0" borderId="10" xfId="0" applyFont="1" applyBorder="1" applyAlignment="1" applyProtection="1">
      <alignment horizontal="center" vertical="center" wrapText="1"/>
      <protection locked="0" hidden="1"/>
    </xf>
    <xf numFmtId="0" fontId="29" fillId="0" borderId="49" xfId="0" applyFont="1" applyBorder="1" applyAlignment="1" applyProtection="1">
      <alignment horizontal="center" vertical="center" wrapText="1"/>
      <protection locked="0" hidden="1"/>
    </xf>
    <xf numFmtId="0" fontId="15" fillId="0" borderId="41" xfId="0" applyFont="1" applyBorder="1" applyAlignment="1" applyProtection="1">
      <alignment horizontal="center" vertical="center" wrapText="1"/>
      <protection locked="0" hidden="1"/>
    </xf>
    <xf numFmtId="0" fontId="15" fillId="0" borderId="23" xfId="0" applyFont="1" applyBorder="1" applyAlignment="1" applyProtection="1">
      <alignment horizontal="center" vertical="center" wrapText="1"/>
      <protection locked="0" hidden="1"/>
    </xf>
    <xf numFmtId="0" fontId="15" fillId="0" borderId="22" xfId="0" applyFont="1" applyFill="1" applyBorder="1" applyAlignment="1" applyProtection="1">
      <alignment horizontal="center" vertical="center" wrapText="1"/>
      <protection locked="0" hidden="1"/>
    </xf>
    <xf numFmtId="0" fontId="15" fillId="0" borderId="35" xfId="0" applyFont="1" applyFill="1" applyBorder="1" applyAlignment="1" applyProtection="1">
      <alignment horizontal="center" vertical="center" wrapText="1"/>
      <protection locked="0" hidden="1"/>
    </xf>
    <xf numFmtId="0" fontId="15" fillId="0" borderId="23" xfId="0" applyFont="1" applyFill="1" applyBorder="1" applyAlignment="1" applyProtection="1">
      <alignment horizontal="center" vertical="center" wrapText="1"/>
      <protection locked="0" hidden="1"/>
    </xf>
    <xf numFmtId="14" fontId="15" fillId="0" borderId="22" xfId="0" applyNumberFormat="1" applyFont="1" applyBorder="1" applyAlignment="1" applyProtection="1">
      <alignment horizontal="center" vertical="center" wrapText="1"/>
      <protection locked="0" hidden="1"/>
    </xf>
    <xf numFmtId="0" fontId="15" fillId="0" borderId="35" xfId="0" applyFont="1" applyBorder="1" applyAlignment="1" applyProtection="1">
      <alignment horizontal="center" vertical="center" wrapText="1"/>
      <protection locked="0" hidden="1"/>
    </xf>
    <xf numFmtId="0" fontId="15" fillId="0" borderId="47" xfId="0" applyFont="1" applyBorder="1" applyAlignment="1" applyProtection="1">
      <alignment horizontal="center" vertical="center" wrapText="1"/>
      <protection locked="0" hidden="1"/>
    </xf>
    <xf numFmtId="0" fontId="26" fillId="0" borderId="7" xfId="0" applyFont="1" applyFill="1" applyBorder="1" applyAlignment="1" applyProtection="1">
      <alignment horizontal="center" vertical="center" wrapText="1"/>
      <protection locked="0" hidden="1"/>
    </xf>
    <xf numFmtId="0" fontId="29" fillId="0" borderId="27" xfId="0" applyFont="1" applyBorder="1" applyAlignment="1" applyProtection="1">
      <alignment horizontal="center" vertical="center" wrapText="1"/>
      <protection locked="0" hidden="1"/>
    </xf>
    <xf numFmtId="0" fontId="26" fillId="0" borderId="33" xfId="0" applyFont="1" applyFill="1" applyBorder="1" applyAlignment="1" applyProtection="1">
      <alignment horizontal="center" vertical="center" wrapText="1"/>
      <protection locked="0" hidden="1"/>
    </xf>
    <xf numFmtId="0" fontId="26" fillId="0" borderId="32" xfId="0" applyFont="1" applyFill="1" applyBorder="1" applyAlignment="1" applyProtection="1">
      <alignment horizontal="center" vertical="center" wrapText="1"/>
      <protection locked="0" hidden="1"/>
    </xf>
    <xf numFmtId="0" fontId="26" fillId="0" borderId="34" xfId="0" applyFont="1" applyFill="1" applyBorder="1" applyAlignment="1" applyProtection="1">
      <alignment horizontal="center" vertical="center" wrapText="1"/>
      <protection locked="0" hidden="1"/>
    </xf>
    <xf numFmtId="0" fontId="61" fillId="0" borderId="15" xfId="0" applyFont="1" applyFill="1" applyBorder="1" applyAlignment="1" applyProtection="1">
      <alignment horizontal="center" vertical="center" wrapText="1"/>
      <protection locked="0" hidden="1"/>
    </xf>
    <xf numFmtId="0" fontId="61" fillId="0" borderId="16" xfId="0" applyFont="1" applyFill="1" applyBorder="1" applyAlignment="1" applyProtection="1">
      <alignment horizontal="center" vertical="center" wrapText="1"/>
      <protection locked="0" hidden="1"/>
    </xf>
    <xf numFmtId="0" fontId="61" fillId="0" borderId="18" xfId="0" applyFont="1" applyFill="1" applyBorder="1" applyAlignment="1" applyProtection="1">
      <alignment horizontal="center" vertical="center" wrapText="1"/>
      <protection locked="0" hidden="1"/>
    </xf>
    <xf numFmtId="0" fontId="61" fillId="0" borderId="17" xfId="0" applyFont="1" applyFill="1" applyBorder="1" applyAlignment="1" applyProtection="1">
      <alignment horizontal="center" vertical="center" wrapText="1"/>
      <protection locked="0" hidden="1"/>
    </xf>
    <xf numFmtId="0" fontId="61" fillId="0" borderId="38" xfId="0" applyFont="1" applyFill="1" applyBorder="1" applyAlignment="1" applyProtection="1">
      <alignment horizontal="center" vertical="center" wrapText="1"/>
      <protection locked="0" hidden="1"/>
    </xf>
    <xf numFmtId="0" fontId="61" fillId="0" borderId="8" xfId="0" applyFont="1" applyFill="1" applyBorder="1" applyAlignment="1" applyProtection="1">
      <alignment horizontal="right" vertical="center" wrapText="1"/>
      <protection locked="0" hidden="1"/>
    </xf>
    <xf numFmtId="0" fontId="61" fillId="0" borderId="8" xfId="0" applyFont="1" applyFill="1" applyBorder="1" applyAlignment="1" applyProtection="1">
      <alignment horizontal="center" vertical="center" wrapText="1"/>
      <protection locked="0" hidden="1"/>
    </xf>
    <xf numFmtId="0" fontId="61" fillId="0" borderId="52" xfId="0" applyFont="1" applyFill="1" applyBorder="1" applyAlignment="1" applyProtection="1">
      <alignment horizontal="center" vertical="center" wrapText="1"/>
      <protection locked="0" hidden="1"/>
    </xf>
    <xf numFmtId="0" fontId="61" fillId="0" borderId="13" xfId="0" applyFont="1" applyFill="1" applyBorder="1" applyAlignment="1" applyProtection="1">
      <alignment horizontal="center" vertical="center" wrapText="1"/>
      <protection locked="0" hidden="1"/>
    </xf>
    <xf numFmtId="0" fontId="61" fillId="0" borderId="37" xfId="0" applyFont="1" applyFill="1" applyBorder="1" applyAlignment="1" applyProtection="1">
      <alignment horizontal="center" vertical="center" wrapText="1"/>
      <protection locked="0" hidden="1"/>
    </xf>
    <xf numFmtId="0" fontId="61" fillId="0" borderId="11" xfId="0" applyFont="1" applyFill="1" applyBorder="1" applyAlignment="1" applyProtection="1">
      <alignment horizontal="center" vertical="center" wrapText="1"/>
      <protection locked="0" hidden="1"/>
    </xf>
    <xf numFmtId="0" fontId="61" fillId="0" borderId="12" xfId="0" applyFont="1" applyFill="1" applyBorder="1" applyAlignment="1" applyProtection="1">
      <alignment horizontal="center" vertical="center" wrapText="1"/>
      <protection locked="0" hidden="1"/>
    </xf>
    <xf numFmtId="0" fontId="61" fillId="0" borderId="31" xfId="0" applyFont="1" applyFill="1" applyBorder="1" applyAlignment="1" applyProtection="1">
      <alignment horizontal="center" vertical="center" wrapText="1"/>
      <protection locked="0" hidden="1"/>
    </xf>
    <xf numFmtId="0" fontId="61" fillId="0" borderId="32" xfId="0" applyFont="1" applyFill="1" applyBorder="1" applyAlignment="1" applyProtection="1">
      <alignment horizontal="center" vertical="center" wrapText="1"/>
      <protection locked="0" hidden="1"/>
    </xf>
    <xf numFmtId="0" fontId="61" fillId="0" borderId="34" xfId="0" applyFont="1" applyFill="1" applyBorder="1" applyAlignment="1" applyProtection="1">
      <alignment horizontal="center" vertical="center" wrapText="1"/>
      <protection locked="0" hidden="1"/>
    </xf>
    <xf numFmtId="0" fontId="61" fillId="0" borderId="33" xfId="0" applyFont="1" applyFill="1" applyBorder="1" applyAlignment="1" applyProtection="1">
      <alignment horizontal="center" vertical="center" wrapText="1"/>
      <protection locked="0" hidden="1"/>
    </xf>
    <xf numFmtId="0" fontId="61" fillId="0" borderId="54" xfId="0" applyFont="1" applyFill="1" applyBorder="1" applyAlignment="1" applyProtection="1">
      <alignment horizontal="center" vertical="center" wrapText="1"/>
      <protection locked="0" hidden="1"/>
    </xf>
    <xf numFmtId="0" fontId="61" fillId="0" borderId="28" xfId="0" applyFont="1" applyFill="1" applyBorder="1" applyAlignment="1" applyProtection="1">
      <alignment horizontal="center" vertical="center" wrapText="1"/>
      <protection locked="0" hidden="1"/>
    </xf>
    <xf numFmtId="0" fontId="64" fillId="0" borderId="27" xfId="0" applyFont="1" applyFill="1" applyBorder="1" applyAlignment="1" applyProtection="1">
      <alignment horizontal="center" vertical="center" wrapText="1"/>
      <protection locked="0" hidden="1"/>
    </xf>
    <xf numFmtId="0" fontId="64" fillId="0" borderId="30" xfId="0" applyFont="1" applyFill="1" applyBorder="1" applyAlignment="1" applyProtection="1">
      <alignment horizontal="center" vertical="center" wrapText="1"/>
      <protection locked="0" hidden="1"/>
    </xf>
    <xf numFmtId="0" fontId="64" fillId="0" borderId="54" xfId="0" applyFont="1" applyFill="1" applyBorder="1" applyAlignment="1" applyProtection="1">
      <alignment horizontal="center" vertical="center" wrapText="1"/>
      <protection locked="0" hidden="1"/>
    </xf>
    <xf numFmtId="0" fontId="64" fillId="0" borderId="28" xfId="0" applyFont="1" applyFill="1" applyBorder="1" applyAlignment="1" applyProtection="1">
      <alignment horizontal="center" vertical="center" wrapText="1"/>
      <protection locked="0" hidden="1"/>
    </xf>
    <xf numFmtId="0" fontId="64" fillId="0" borderId="26" xfId="0" applyFont="1" applyFill="1" applyBorder="1" applyAlignment="1" applyProtection="1">
      <alignment horizontal="center" vertical="center" wrapText="1"/>
      <protection locked="0" hidden="1"/>
    </xf>
    <xf numFmtId="0" fontId="64" fillId="0" borderId="29" xfId="0" applyFont="1" applyFill="1" applyBorder="1" applyAlignment="1" applyProtection="1">
      <alignment horizontal="center" vertical="center" wrapText="1"/>
      <protection locked="0" hidden="1"/>
    </xf>
    <xf numFmtId="0" fontId="90" fillId="0" borderId="0" xfId="0" applyFont="1" applyAlignment="1" applyProtection="1">
      <alignment horizontal="center" vertical="center" wrapText="1"/>
      <protection hidden="1"/>
    </xf>
    <xf numFmtId="0" fontId="64" fillId="0" borderId="5"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4" fillId="0" borderId="25" xfId="0" applyFont="1" applyFill="1" applyBorder="1" applyAlignment="1" applyProtection="1">
      <alignment horizontal="center" vertical="center" wrapText="1"/>
      <protection locked="0" hidden="1"/>
    </xf>
    <xf numFmtId="14" fontId="61" fillId="0" borderId="38" xfId="0" applyNumberFormat="1" applyFont="1" applyFill="1" applyBorder="1" applyAlignment="1" applyProtection="1">
      <alignment horizontal="center" vertical="center" wrapText="1"/>
      <protection locked="0" hidden="1"/>
    </xf>
    <xf numFmtId="14" fontId="61" fillId="0" borderId="17" xfId="0" applyNumberFormat="1" applyFont="1" applyFill="1" applyBorder="1" applyAlignment="1" applyProtection="1">
      <alignment horizontal="center" vertical="center" wrapText="1"/>
      <protection locked="0" hidden="1"/>
    </xf>
    <xf numFmtId="14" fontId="61" fillId="0" borderId="50" xfId="0" applyNumberFormat="1" applyFont="1" applyFill="1" applyBorder="1" applyAlignment="1" applyProtection="1">
      <alignment horizontal="center" vertical="center" wrapText="1"/>
      <protection locked="0" hidden="1"/>
    </xf>
    <xf numFmtId="0" fontId="64" fillId="0" borderId="20" xfId="0" applyFont="1" applyFill="1" applyBorder="1" applyAlignment="1" applyProtection="1">
      <alignment horizontal="center" vertical="center" wrapText="1"/>
      <protection locked="0" hidden="1"/>
    </xf>
    <xf numFmtId="0" fontId="64" fillId="0" borderId="11" xfId="0" applyFont="1" applyFill="1" applyBorder="1" applyAlignment="1" applyProtection="1">
      <alignment horizontal="center" vertical="center" wrapText="1"/>
      <protection locked="0" hidden="1"/>
    </xf>
    <xf numFmtId="0" fontId="64" fillId="0" borderId="12" xfId="0" applyFont="1" applyFill="1" applyBorder="1" applyAlignment="1" applyProtection="1">
      <alignment horizontal="center" vertical="center" wrapText="1"/>
      <protection locked="0" hidden="1"/>
    </xf>
    <xf numFmtId="0" fontId="64" fillId="0" borderId="13" xfId="0" applyFont="1" applyFill="1" applyBorder="1" applyAlignment="1" applyProtection="1">
      <alignment horizontal="center" vertical="center" wrapText="1"/>
      <protection locked="0" hidden="1"/>
    </xf>
    <xf numFmtId="0" fontId="67" fillId="0" borderId="14" xfId="0" applyFont="1" applyFill="1" applyBorder="1" applyAlignment="1" applyProtection="1">
      <alignment horizontal="left" vertical="center" wrapText="1"/>
      <protection locked="0" hidden="1"/>
    </xf>
    <xf numFmtId="0" fontId="67" fillId="0" borderId="0" xfId="0" applyFont="1" applyFill="1" applyBorder="1" applyAlignment="1" applyProtection="1">
      <alignment horizontal="left" vertical="center" wrapText="1"/>
      <protection locked="0" hidden="1"/>
    </xf>
    <xf numFmtId="0" fontId="61" fillId="0" borderId="42" xfId="0" applyFont="1" applyFill="1" applyBorder="1" applyAlignment="1" applyProtection="1">
      <alignment horizontal="center" vertical="center" wrapText="1"/>
      <protection locked="0" hidden="1"/>
    </xf>
    <xf numFmtId="0" fontId="61" fillId="0" borderId="14" xfId="0" applyFont="1" applyFill="1" applyBorder="1" applyAlignment="1" applyProtection="1">
      <alignment horizontal="center" vertical="center" wrapText="1"/>
      <protection locked="0" hidden="1"/>
    </xf>
    <xf numFmtId="0" fontId="61" fillId="0" borderId="58" xfId="0" applyFont="1" applyFill="1" applyBorder="1" applyAlignment="1" applyProtection="1">
      <alignment horizontal="center" vertical="center" wrapText="1"/>
      <protection locked="0" hidden="1"/>
    </xf>
    <xf numFmtId="0" fontId="61" fillId="0" borderId="29" xfId="0" applyFont="1" applyFill="1" applyBorder="1" applyAlignment="1" applyProtection="1">
      <alignment horizontal="center" vertical="center" wrapText="1"/>
      <protection locked="0" hidden="1"/>
    </xf>
    <xf numFmtId="0" fontId="61" fillId="0" borderId="20" xfId="0" applyFont="1" applyFill="1" applyBorder="1" applyAlignment="1" applyProtection="1">
      <alignment horizontal="center" vertical="center" wrapText="1"/>
      <protection locked="0" hidden="1"/>
    </xf>
    <xf numFmtId="0" fontId="61" fillId="0" borderId="56" xfId="0" applyFont="1" applyFill="1" applyBorder="1" applyAlignment="1" applyProtection="1">
      <alignment horizontal="center" vertical="center" wrapText="1"/>
      <protection locked="0" hidden="1"/>
    </xf>
    <xf numFmtId="0" fontId="71" fillId="0" borderId="14" xfId="0" applyFont="1" applyFill="1" applyBorder="1" applyAlignment="1" applyProtection="1">
      <alignment horizontal="center" vertical="center" wrapText="1"/>
      <protection locked="0" hidden="1"/>
    </xf>
    <xf numFmtId="0" fontId="71" fillId="0" borderId="0" xfId="0" applyFont="1" applyFill="1" applyAlignment="1" applyProtection="1">
      <alignment horizontal="center" vertical="center" wrapText="1"/>
      <protection locked="0" hidden="1"/>
    </xf>
    <xf numFmtId="0" fontId="61" fillId="0" borderId="10" xfId="0" applyFont="1" applyFill="1" applyBorder="1" applyAlignment="1" applyProtection="1">
      <alignment horizontal="center" vertical="center" wrapText="1"/>
      <protection locked="0" hidden="1"/>
    </xf>
    <xf numFmtId="0" fontId="61" fillId="0" borderId="30" xfId="0" applyFont="1" applyFill="1" applyBorder="1" applyAlignment="1" applyProtection="1">
      <alignment horizontal="center" vertical="center" wrapText="1"/>
      <protection locked="0" hidden="1"/>
    </xf>
    <xf numFmtId="0" fontId="63" fillId="0" borderId="14" xfId="0" applyFont="1" applyFill="1" applyBorder="1" applyAlignment="1" applyProtection="1">
      <alignment horizontal="center" vertical="center" wrapText="1"/>
      <protection locked="0" hidden="1"/>
    </xf>
    <xf numFmtId="0" fontId="63" fillId="0" borderId="10" xfId="0" applyFont="1" applyFill="1" applyBorder="1" applyAlignment="1" applyProtection="1">
      <alignment horizontal="center" vertical="center" wrapText="1"/>
      <protection locked="0" hidden="1"/>
    </xf>
    <xf numFmtId="0" fontId="63" fillId="0" borderId="0" xfId="0" applyFont="1" applyFill="1" applyBorder="1" applyAlignment="1" applyProtection="1">
      <alignment horizontal="center" vertical="center" wrapText="1"/>
      <protection locked="0" hidden="1"/>
    </xf>
    <xf numFmtId="0" fontId="63" fillId="0" borderId="27" xfId="0" applyFont="1" applyFill="1" applyBorder="1" applyAlignment="1" applyProtection="1">
      <alignment horizontal="center" vertical="center" wrapText="1"/>
      <protection locked="0" hidden="1"/>
    </xf>
    <xf numFmtId="0" fontId="63" fillId="0" borderId="8" xfId="0" applyFont="1" applyFill="1" applyBorder="1" applyAlignment="1" applyProtection="1">
      <alignment horizontal="center" vertical="center" wrapText="1"/>
      <protection locked="0" hidden="1"/>
    </xf>
    <xf numFmtId="0" fontId="63" fillId="0" borderId="49" xfId="0" applyFont="1" applyFill="1" applyBorder="1" applyAlignment="1" applyProtection="1">
      <alignment horizontal="center" vertical="center" wrapText="1"/>
      <protection locked="0" hidden="1"/>
    </xf>
    <xf numFmtId="180" fontId="64" fillId="0" borderId="28" xfId="0" applyNumberFormat="1" applyFont="1" applyFill="1" applyBorder="1" applyAlignment="1" applyProtection="1">
      <alignment horizontal="center" vertical="center" wrapText="1"/>
      <protection locked="0" hidden="1"/>
    </xf>
    <xf numFmtId="180" fontId="64" fillId="0" borderId="7" xfId="0" applyNumberFormat="1" applyFont="1" applyFill="1" applyBorder="1" applyAlignment="1" applyProtection="1">
      <alignment horizontal="center" vertical="center" wrapText="1"/>
      <protection locked="0" hidden="1"/>
    </xf>
    <xf numFmtId="0" fontId="64" fillId="0" borderId="19" xfId="0" applyFont="1" applyFill="1" applyBorder="1" applyAlignment="1" applyProtection="1">
      <alignment horizontal="center" vertical="center" wrapText="1"/>
      <protection locked="0" hidden="1"/>
    </xf>
    <xf numFmtId="0" fontId="64" fillId="0" borderId="21" xfId="0" applyFont="1" applyFill="1" applyBorder="1" applyAlignment="1" applyProtection="1">
      <alignment horizontal="center" vertical="center" wrapText="1"/>
      <protection locked="0" hidden="1"/>
    </xf>
    <xf numFmtId="0" fontId="11" fillId="0" borderId="0" xfId="0" applyFont="1" applyBorder="1" applyAlignment="1" applyProtection="1">
      <alignment horizontal="center" vertical="center" shrinkToFit="1"/>
      <protection locked="0" hidden="1"/>
    </xf>
    <xf numFmtId="0" fontId="18" fillId="2" borderId="0" xfId="0" applyFont="1" applyFill="1" applyBorder="1" applyAlignment="1" applyProtection="1">
      <alignment horizontal="left" vertical="center" shrinkToFit="1"/>
      <protection locked="0" hidden="1"/>
    </xf>
    <xf numFmtId="0" fontId="12" fillId="0" borderId="7" xfId="0" applyFont="1" applyBorder="1" applyAlignment="1" applyProtection="1">
      <alignment horizontal="center" vertical="center" wrapText="1"/>
      <protection locked="0" hidden="1"/>
    </xf>
    <xf numFmtId="0" fontId="12" fillId="0" borderId="7" xfId="0" applyFont="1" applyBorder="1" applyAlignment="1" applyProtection="1">
      <alignment horizontal="center" vertical="top" wrapText="1"/>
      <protection locked="0" hidden="1"/>
    </xf>
    <xf numFmtId="0" fontId="12" fillId="0" borderId="7" xfId="0" applyFont="1" applyFill="1" applyBorder="1" applyAlignment="1" applyProtection="1">
      <alignment horizontal="center" vertical="center" wrapText="1"/>
      <protection locked="0" hidden="1"/>
    </xf>
    <xf numFmtId="0" fontId="12" fillId="0" borderId="7" xfId="0" applyFont="1" applyBorder="1" applyAlignment="1" applyProtection="1">
      <alignment horizontal="center" vertical="center"/>
      <protection locked="0" hidden="1"/>
    </xf>
    <xf numFmtId="14" fontId="7" fillId="0" borderId="7" xfId="0" applyNumberFormat="1" applyFont="1" applyBorder="1" applyAlignment="1" applyProtection="1">
      <alignment horizontal="center" vertical="center" wrapText="1"/>
      <protection locked="0" hidden="1"/>
    </xf>
    <xf numFmtId="0" fontId="7" fillId="0" borderId="7" xfId="0" applyFont="1" applyBorder="1" applyAlignment="1" applyProtection="1">
      <alignment horizontal="center" vertical="center" wrapText="1"/>
      <protection locked="0" hidden="1"/>
    </xf>
    <xf numFmtId="0" fontId="91" fillId="0" borderId="7" xfId="0" applyFont="1" applyBorder="1" applyAlignment="1" applyProtection="1">
      <alignment horizontal="center" vertical="center" wrapText="1"/>
      <protection locked="0" hidden="1"/>
    </xf>
    <xf numFmtId="0" fontId="91" fillId="0" borderId="5" xfId="0" applyFont="1" applyBorder="1" applyAlignment="1" applyProtection="1">
      <alignment horizontal="center" vertical="center" wrapText="1"/>
      <protection locked="0" hidden="1"/>
    </xf>
    <xf numFmtId="0" fontId="91" fillId="0" borderId="28" xfId="0" applyFont="1" applyBorder="1" applyAlignment="1" applyProtection="1">
      <alignment horizontal="center" vertical="center" wrapText="1"/>
      <protection locked="0" hidden="1"/>
    </xf>
    <xf numFmtId="0" fontId="14" fillId="0" borderId="23" xfId="0" applyFont="1" applyBorder="1" applyAlignment="1" applyProtection="1">
      <alignment horizontal="center" vertical="center" wrapText="1"/>
      <protection locked="0" hidden="1"/>
    </xf>
    <xf numFmtId="0" fontId="14" fillId="0" borderId="30" xfId="0" applyFont="1" applyBorder="1" applyAlignment="1" applyProtection="1">
      <alignment horizontal="center" vertical="center" wrapText="1"/>
      <protection locked="0" hidden="1"/>
    </xf>
    <xf numFmtId="0" fontId="13" fillId="0" borderId="22" xfId="0" applyFont="1" applyBorder="1" applyAlignment="1" applyProtection="1">
      <alignment horizontal="center" vertical="center" wrapText="1"/>
      <protection locked="0" hidden="1"/>
    </xf>
    <xf numFmtId="0" fontId="13" fillId="0" borderId="35" xfId="0" applyFont="1" applyBorder="1" applyAlignment="1" applyProtection="1">
      <alignment horizontal="center" vertical="center" wrapText="1"/>
      <protection locked="0" hidden="1"/>
    </xf>
    <xf numFmtId="0" fontId="13" fillId="0" borderId="23" xfId="0" applyFont="1" applyBorder="1" applyAlignment="1" applyProtection="1">
      <alignment horizontal="center" vertical="center" wrapText="1"/>
      <protection locked="0" hidden="1"/>
    </xf>
    <xf numFmtId="0" fontId="13" fillId="0" borderId="29" xfId="0" applyFont="1" applyBorder="1" applyAlignment="1" applyProtection="1">
      <alignment horizontal="center" vertical="center" wrapText="1"/>
      <protection locked="0" hidden="1"/>
    </xf>
    <xf numFmtId="0" fontId="13" fillId="0" borderId="20" xfId="0" applyFont="1" applyBorder="1" applyAlignment="1" applyProtection="1">
      <alignment horizontal="center" vertical="center" wrapText="1"/>
      <protection locked="0" hidden="1"/>
    </xf>
    <xf numFmtId="0" fontId="13" fillId="0" borderId="30"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protection locked="0" hidden="1"/>
    </xf>
    <xf numFmtId="0" fontId="14" fillId="0" borderId="5" xfId="0" applyFont="1" applyBorder="1" applyAlignment="1" applyProtection="1">
      <alignment horizontal="center" vertical="center" wrapText="1"/>
      <protection locked="0" hidden="1"/>
    </xf>
    <xf numFmtId="0" fontId="14" fillId="0" borderId="28" xfId="0" applyFont="1" applyBorder="1" applyAlignment="1" applyProtection="1">
      <alignment horizontal="center" vertical="center" wrapText="1"/>
      <protection locked="0" hidden="1"/>
    </xf>
    <xf numFmtId="0" fontId="91" fillId="0" borderId="22" xfId="0" applyFont="1" applyBorder="1" applyAlignment="1" applyProtection="1">
      <alignment horizontal="center" vertical="center" wrapText="1"/>
      <protection locked="0" hidden="1"/>
    </xf>
    <xf numFmtId="0" fontId="91" fillId="0" borderId="29" xfId="0" applyFont="1" applyBorder="1" applyAlignment="1" applyProtection="1">
      <alignment horizontal="center" vertical="center" wrapText="1"/>
      <protection locked="0" hidden="1"/>
    </xf>
    <xf numFmtId="0" fontId="7" fillId="0" borderId="8" xfId="0" applyFont="1" applyBorder="1" applyAlignment="1" applyProtection="1">
      <alignment horizontal="center" vertical="center" shrinkToFit="1"/>
      <protection locked="0" hidden="1"/>
    </xf>
    <xf numFmtId="0" fontId="7" fillId="0" borderId="8" xfId="0" applyFont="1" applyFill="1" applyBorder="1" applyAlignment="1" applyProtection="1">
      <alignment horizontal="center" vertical="center" shrinkToFit="1"/>
      <protection locked="0" hidden="1"/>
    </xf>
    <xf numFmtId="14" fontId="7" fillId="0" borderId="8" xfId="0" applyNumberFormat="1" applyFont="1" applyFill="1" applyBorder="1" applyAlignment="1" applyProtection="1">
      <alignment horizontal="left" vertical="center" shrinkToFit="1"/>
      <protection locked="0" hidden="1"/>
    </xf>
    <xf numFmtId="0" fontId="7" fillId="0" borderId="11" xfId="0" applyFont="1" applyFill="1" applyBorder="1" applyAlignment="1" applyProtection="1">
      <alignment horizontal="center" vertical="center"/>
      <protection locked="0" hidden="1"/>
    </xf>
    <xf numFmtId="0" fontId="7" fillId="0" borderId="12" xfId="0" applyFont="1" applyFill="1" applyBorder="1" applyAlignment="1" applyProtection="1">
      <alignment horizontal="center" vertical="center"/>
      <protection locked="0" hidden="1"/>
    </xf>
    <xf numFmtId="0" fontId="7" fillId="0" borderId="55" xfId="0" applyFont="1" applyFill="1" applyBorder="1" applyAlignment="1" applyProtection="1">
      <alignment horizontal="center" vertical="center"/>
      <protection locked="0" hidden="1"/>
    </xf>
    <xf numFmtId="0" fontId="9" fillId="6" borderId="32" xfId="0" applyFont="1" applyFill="1" applyBorder="1" applyAlignment="1" applyProtection="1">
      <alignment horizontal="left" vertical="center" wrapText="1"/>
      <protection locked="0" hidden="1"/>
    </xf>
    <xf numFmtId="0" fontId="9" fillId="0" borderId="33" xfId="0" applyFont="1" applyFill="1" applyBorder="1" applyAlignment="1" applyProtection="1">
      <alignment horizontal="left" vertical="center" wrapText="1"/>
      <protection locked="0" hidden="1"/>
    </xf>
    <xf numFmtId="0" fontId="9" fillId="0" borderId="32" xfId="0" applyFont="1" applyFill="1" applyBorder="1" applyAlignment="1" applyProtection="1">
      <alignment horizontal="left" vertical="center" wrapText="1"/>
      <protection locked="0" hidden="1"/>
    </xf>
    <xf numFmtId="0" fontId="9" fillId="0" borderId="34"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wrapText="1"/>
      <protection locked="0" hidden="1"/>
    </xf>
    <xf numFmtId="0" fontId="9" fillId="6" borderId="51" xfId="0" applyFont="1" applyFill="1" applyBorder="1" applyAlignment="1" applyProtection="1">
      <alignment horizontal="left" vertical="center" wrapText="1"/>
      <protection locked="0" hidden="1"/>
    </xf>
    <xf numFmtId="0" fontId="9" fillId="0" borderId="5" xfId="0" applyFont="1" applyBorder="1" applyAlignment="1" applyProtection="1">
      <alignment horizontal="center" vertical="center" wrapText="1"/>
      <protection locked="0" hidden="1"/>
    </xf>
    <xf numFmtId="0" fontId="9" fillId="0" borderId="25" xfId="0" applyFont="1" applyBorder="1" applyAlignment="1" applyProtection="1">
      <alignment horizontal="center" vertical="center" wrapText="1"/>
      <protection locked="0" hidden="1"/>
    </xf>
    <xf numFmtId="0" fontId="9" fillId="0" borderId="28" xfId="0" applyFont="1" applyBorder="1" applyAlignment="1" applyProtection="1">
      <alignment horizontal="center" vertical="center" wrapText="1"/>
      <protection locked="0" hidden="1"/>
    </xf>
    <xf numFmtId="0" fontId="9" fillId="0" borderId="51" xfId="0" applyFont="1" applyFill="1" applyBorder="1" applyAlignment="1" applyProtection="1">
      <alignment horizontal="left" vertical="center" wrapText="1"/>
      <protection locked="0" hidden="1"/>
    </xf>
    <xf numFmtId="0" fontId="9" fillId="6" borderId="35" xfId="0" applyFont="1" applyFill="1" applyBorder="1" applyAlignment="1" applyProtection="1">
      <alignment horizontal="left" vertical="center" wrapText="1"/>
      <protection locked="0" hidden="1"/>
    </xf>
    <xf numFmtId="0" fontId="9" fillId="0" borderId="7" xfId="0" applyFont="1" applyBorder="1" applyAlignment="1" applyProtection="1">
      <alignment horizontal="center" vertical="center" wrapText="1"/>
      <protection locked="0" hidden="1"/>
    </xf>
    <xf numFmtId="0" fontId="9" fillId="0" borderId="22" xfId="0" applyFont="1" applyFill="1" applyBorder="1" applyAlignment="1" applyProtection="1">
      <alignment horizontal="left" vertical="center" wrapText="1"/>
      <protection locked="0" hidden="1"/>
    </xf>
    <xf numFmtId="0" fontId="9" fillId="0" borderId="35" xfId="0" applyFont="1" applyFill="1" applyBorder="1" applyAlignment="1" applyProtection="1">
      <alignment horizontal="left" vertical="center" wrapText="1"/>
      <protection locked="0" hidden="1"/>
    </xf>
    <xf numFmtId="0" fontId="9" fillId="0" borderId="47" xfId="0" applyFont="1" applyFill="1" applyBorder="1" applyAlignment="1" applyProtection="1">
      <alignment horizontal="left" vertical="center" wrapText="1"/>
      <protection locked="0" hidden="1"/>
    </xf>
    <xf numFmtId="0" fontId="9" fillId="0" borderId="29" xfId="0" applyFont="1" applyFill="1" applyBorder="1" applyAlignment="1" applyProtection="1">
      <alignment horizontal="left" vertical="center" wrapText="1"/>
      <protection locked="0" hidden="1"/>
    </xf>
    <xf numFmtId="0" fontId="9" fillId="0" borderId="20" xfId="0" applyFont="1" applyFill="1" applyBorder="1" applyAlignment="1" applyProtection="1">
      <alignment horizontal="left" vertical="center" wrapText="1"/>
      <protection locked="0" hidden="1"/>
    </xf>
    <xf numFmtId="0" fontId="9" fillId="0" borderId="56"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protection locked="0" hidden="1"/>
    </xf>
    <xf numFmtId="0" fontId="9" fillId="6" borderId="32" xfId="0" applyFont="1" applyFill="1" applyBorder="1" applyAlignment="1" applyProtection="1">
      <alignment horizontal="left" vertical="center"/>
      <protection locked="0" hidden="1"/>
    </xf>
    <xf numFmtId="0" fontId="9" fillId="0" borderId="33" xfId="0" applyFont="1" applyFill="1" applyBorder="1" applyAlignment="1" applyProtection="1">
      <alignment horizontal="left" vertical="center"/>
      <protection locked="0" hidden="1"/>
    </xf>
    <xf numFmtId="0" fontId="9" fillId="0" borderId="32" xfId="0" applyFont="1" applyFill="1" applyBorder="1" applyAlignment="1" applyProtection="1">
      <alignment horizontal="left" vertical="center"/>
      <protection locked="0" hidden="1"/>
    </xf>
    <xf numFmtId="0" fontId="9" fillId="0" borderId="51" xfId="0" applyFont="1" applyFill="1" applyBorder="1" applyAlignment="1" applyProtection="1">
      <alignment horizontal="left" vertical="center"/>
      <protection locked="0" hidden="1"/>
    </xf>
    <xf numFmtId="0" fontId="9" fillId="6" borderId="30" xfId="0" applyFont="1" applyFill="1" applyBorder="1" applyAlignment="1" applyProtection="1">
      <alignment horizontal="left" vertical="center" wrapText="1"/>
      <protection locked="0" hidden="1"/>
    </xf>
    <xf numFmtId="0" fontId="9" fillId="6" borderId="28" xfId="0" applyFont="1" applyFill="1" applyBorder="1" applyAlignment="1" applyProtection="1">
      <alignment horizontal="left" vertical="center" wrapText="1"/>
      <protection locked="0" hidden="1"/>
    </xf>
    <xf numFmtId="0" fontId="9" fillId="6" borderId="46" xfId="0" applyFont="1" applyFill="1" applyBorder="1" applyAlignment="1" applyProtection="1">
      <alignment horizontal="left" vertical="center" wrapText="1"/>
      <protection locked="0" hidden="1"/>
    </xf>
    <xf numFmtId="0" fontId="9" fillId="6" borderId="30" xfId="0" applyFont="1" applyFill="1" applyBorder="1" applyAlignment="1" applyProtection="1">
      <alignment vertical="center"/>
      <protection locked="0" hidden="1"/>
    </xf>
    <xf numFmtId="0" fontId="9" fillId="6" borderId="28" xfId="0" applyFont="1" applyFill="1" applyBorder="1" applyAlignment="1" applyProtection="1">
      <alignment vertical="center"/>
      <protection locked="0" hidden="1"/>
    </xf>
    <xf numFmtId="0" fontId="9" fillId="6" borderId="46" xfId="0" applyFont="1" applyFill="1" applyBorder="1" applyAlignment="1" applyProtection="1">
      <alignment vertical="center"/>
      <protection locked="0" hidden="1"/>
    </xf>
    <xf numFmtId="0" fontId="9" fillId="6" borderId="22" xfId="0" applyFont="1" applyFill="1" applyBorder="1" applyAlignment="1" applyProtection="1">
      <alignment horizontal="left" vertical="center" wrapText="1"/>
      <protection locked="0" hidden="1"/>
    </xf>
    <xf numFmtId="0" fontId="9" fillId="6" borderId="47"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protection locked="0" hidden="1"/>
    </xf>
    <xf numFmtId="0" fontId="9" fillId="6" borderId="7" xfId="0" applyFont="1" applyFill="1" applyBorder="1" applyAlignment="1" applyProtection="1">
      <alignment horizontal="left" vertical="center"/>
      <protection locked="0" hidden="1"/>
    </xf>
    <xf numFmtId="0" fontId="9" fillId="6" borderId="44" xfId="0" applyFont="1" applyFill="1" applyBorder="1" applyAlignment="1" applyProtection="1">
      <alignment horizontal="left" vertical="center"/>
      <protection locked="0" hidden="1"/>
    </xf>
    <xf numFmtId="0" fontId="9" fillId="0" borderId="40" xfId="0" applyFont="1" applyBorder="1" applyAlignment="1" applyProtection="1">
      <alignment horizontal="center" vertical="center" wrapText="1"/>
      <protection locked="0" hidden="1"/>
    </xf>
    <xf numFmtId="0" fontId="9" fillId="0" borderId="24" xfId="0" applyFont="1" applyBorder="1" applyAlignment="1" applyProtection="1">
      <alignment horizontal="center" vertical="center" wrapText="1"/>
      <protection locked="0" hidden="1"/>
    </xf>
    <xf numFmtId="0" fontId="9" fillId="0" borderId="19"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26" fillId="0" borderId="0" xfId="0" applyFont="1" applyFill="1" applyBorder="1" applyAlignment="1" applyProtection="1">
      <alignment horizontal="center" vertical="center" wrapText="1"/>
      <protection locked="0" hidden="1"/>
    </xf>
    <xf numFmtId="0" fontId="7" fillId="7" borderId="0" xfId="0" applyFont="1" applyFill="1" applyAlignment="1" applyProtection="1">
      <alignment horizontal="left" vertical="center" wrapText="1"/>
      <protection hidden="1"/>
    </xf>
    <xf numFmtId="0" fontId="7" fillId="0" borderId="0" xfId="0" applyFont="1" applyAlignment="1" applyProtection="1">
      <alignment horizontal="center" vertical="center"/>
      <protection hidden="1"/>
    </xf>
    <xf numFmtId="0" fontId="9" fillId="0" borderId="17" xfId="0" applyFont="1" applyFill="1" applyBorder="1" applyAlignment="1" applyProtection="1">
      <alignment horizontal="left" vertical="center"/>
      <protection locked="0" hidden="1"/>
    </xf>
    <xf numFmtId="0" fontId="9" fillId="0" borderId="16" xfId="0" applyFont="1" applyFill="1" applyBorder="1" applyAlignment="1" applyProtection="1">
      <alignment horizontal="left" vertical="center"/>
      <protection locked="0" hidden="1"/>
    </xf>
    <xf numFmtId="0" fontId="9" fillId="0" borderId="57" xfId="0" applyFont="1" applyFill="1" applyBorder="1" applyAlignment="1" applyProtection="1">
      <alignment horizontal="left" vertical="center"/>
      <protection locked="0" hidden="1"/>
    </xf>
    <xf numFmtId="0" fontId="9" fillId="6" borderId="32" xfId="0" applyFont="1" applyFill="1" applyBorder="1" applyAlignment="1" applyProtection="1">
      <alignment vertical="center" wrapText="1"/>
      <protection locked="0" hidden="1"/>
    </xf>
    <xf numFmtId="0" fontId="9" fillId="6" borderId="51" xfId="0" applyFont="1" applyFill="1" applyBorder="1" applyAlignment="1" applyProtection="1">
      <alignment vertical="center" wrapText="1"/>
      <protection locked="0" hidden="1"/>
    </xf>
    <xf numFmtId="0" fontId="11" fillId="0" borderId="0" xfId="0" applyFont="1" applyFill="1" applyBorder="1" applyAlignment="1" applyProtection="1">
      <alignment horizontal="center" vertical="center" shrinkToFit="1"/>
      <protection locked="0" hidden="1"/>
    </xf>
    <xf numFmtId="0" fontId="18" fillId="0" borderId="0" xfId="0" applyFont="1" applyFill="1" applyBorder="1" applyAlignment="1" applyProtection="1">
      <alignment horizontal="center" vertical="center" shrinkToFit="1"/>
      <protection locked="0" hidden="1"/>
    </xf>
    <xf numFmtId="0" fontId="20" fillId="0" borderId="7" xfId="0" applyFont="1" applyFill="1" applyBorder="1" applyAlignment="1" applyProtection="1">
      <alignment horizontal="center" vertical="center" wrapText="1"/>
      <protection locked="0" hidden="1"/>
    </xf>
    <xf numFmtId="0" fontId="7" fillId="0" borderId="28" xfId="0" applyFont="1" applyFill="1" applyBorder="1" applyAlignment="1" applyProtection="1">
      <alignment horizontal="center" vertical="center" wrapText="1"/>
      <protection locked="0" hidden="1"/>
    </xf>
    <xf numFmtId="0" fontId="86" fillId="0" borderId="33" xfId="0" applyFont="1" applyFill="1" applyBorder="1" applyAlignment="1" applyProtection="1">
      <alignment horizontal="center" vertical="center" wrapText="1"/>
      <protection locked="0" hidden="1"/>
    </xf>
    <xf numFmtId="0" fontId="86" fillId="0" borderId="32" xfId="0" applyFont="1" applyFill="1" applyBorder="1" applyAlignment="1" applyProtection="1">
      <alignment horizontal="center" vertical="center" wrapText="1"/>
      <protection locked="0" hidden="1"/>
    </xf>
    <xf numFmtId="0" fontId="86" fillId="0" borderId="34"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7" fillId="6" borderId="31" xfId="0" applyFont="1" applyFill="1" applyBorder="1" applyAlignment="1" applyProtection="1">
      <alignment horizontal="left" vertical="center" wrapText="1"/>
      <protection locked="0" hidden="1"/>
    </xf>
    <xf numFmtId="0" fontId="8" fillId="6" borderId="32" xfId="0" applyFont="1" applyFill="1" applyBorder="1" applyAlignment="1" applyProtection="1">
      <alignment horizontal="left" vertical="center" wrapText="1"/>
      <protection locked="0" hidden="1"/>
    </xf>
    <xf numFmtId="0" fontId="8" fillId="6" borderId="51" xfId="0" applyFont="1" applyFill="1" applyBorder="1" applyAlignment="1" applyProtection="1">
      <alignment horizontal="left" vertical="center" wrapText="1"/>
      <protection locked="0" hidden="1"/>
    </xf>
    <xf numFmtId="0" fontId="7" fillId="0" borderId="0" xfId="0" applyFont="1" applyFill="1" applyAlignment="1" applyProtection="1">
      <alignment horizontal="center" vertical="center"/>
      <protection hidden="1"/>
    </xf>
    <xf numFmtId="0" fontId="7" fillId="0" borderId="19" xfId="0" applyFont="1" applyFill="1" applyBorder="1" applyAlignment="1" applyProtection="1">
      <alignment horizontal="center" vertical="center" wrapText="1"/>
      <protection locked="0" hidden="1"/>
    </xf>
    <xf numFmtId="0" fontId="7" fillId="0" borderId="21" xfId="0" applyFont="1" applyFill="1" applyBorder="1" applyAlignment="1" applyProtection="1">
      <alignment horizontal="center" vertical="center" wrapText="1"/>
      <protection locked="0" hidden="1"/>
    </xf>
    <xf numFmtId="0" fontId="7" fillId="0" borderId="7" xfId="0" applyFont="1" applyFill="1" applyBorder="1" applyAlignment="1" applyProtection="1">
      <alignment horizontal="center" vertical="center" wrapText="1"/>
      <protection locked="0" hidden="1"/>
    </xf>
    <xf numFmtId="0" fontId="86" fillId="0" borderId="26" xfId="0" applyFont="1" applyFill="1" applyBorder="1" applyAlignment="1" applyProtection="1">
      <alignment horizontal="center" vertical="center" wrapText="1"/>
      <protection locked="0" hidden="1"/>
    </xf>
    <xf numFmtId="0" fontId="86" fillId="0" borderId="29" xfId="0" applyFont="1" applyFill="1" applyBorder="1" applyAlignment="1" applyProtection="1">
      <alignment horizontal="center" vertical="center" wrapText="1"/>
      <protection locked="0" hidden="1"/>
    </xf>
    <xf numFmtId="0" fontId="86" fillId="0" borderId="28" xfId="0" applyFont="1" applyFill="1" applyBorder="1" applyAlignment="1" applyProtection="1">
      <alignment horizontal="center" vertical="center" wrapText="1"/>
      <protection locked="0" hidden="1"/>
    </xf>
    <xf numFmtId="0" fontId="86" fillId="0" borderId="25" xfId="0" applyFont="1" applyFill="1" applyBorder="1" applyAlignment="1" applyProtection="1">
      <alignment horizontal="center" vertical="center" wrapText="1"/>
      <protection locked="0" hidden="1"/>
    </xf>
    <xf numFmtId="0" fontId="24" fillId="2" borderId="45" xfId="0" applyFont="1" applyFill="1" applyBorder="1" applyAlignment="1" applyProtection="1">
      <alignment horizontal="center" vertical="center" wrapText="1"/>
      <protection locked="0" hidden="1"/>
    </xf>
    <xf numFmtId="0" fontId="24" fillId="2" borderId="46" xfId="0" applyFont="1" applyFill="1" applyBorder="1" applyAlignment="1" applyProtection="1">
      <alignment horizontal="center" vertical="center" wrapText="1"/>
      <protection locked="0" hidden="1"/>
    </xf>
    <xf numFmtId="0" fontId="7" fillId="0" borderId="0" xfId="40" applyFont="1" applyAlignment="1" applyProtection="1">
      <alignment horizontal="left" vertical="center"/>
      <protection locked="0" hidden="1"/>
    </xf>
    <xf numFmtId="0" fontId="7" fillId="0" borderId="33" xfId="40" applyFont="1" applyBorder="1" applyAlignment="1" applyProtection="1">
      <alignment horizontal="left" vertical="center" wrapText="1"/>
      <protection locked="0" hidden="1"/>
    </xf>
    <xf numFmtId="0" fontId="7" fillId="0" borderId="32" xfId="40" applyFont="1" applyBorder="1" applyAlignment="1" applyProtection="1">
      <alignment horizontal="left" vertical="center" wrapText="1"/>
      <protection locked="0" hidden="1"/>
    </xf>
    <xf numFmtId="0" fontId="7" fillId="0" borderId="34" xfId="40" applyFont="1" applyBorder="1" applyAlignment="1" applyProtection="1">
      <alignment horizontal="left" vertical="center" wrapText="1"/>
      <protection locked="0" hidden="1"/>
    </xf>
    <xf numFmtId="0" fontId="7" fillId="0" borderId="41" xfId="40" applyFont="1" applyBorder="1" applyAlignment="1" applyProtection="1">
      <alignment horizontal="left" vertical="center" wrapText="1"/>
      <protection locked="0" hidden="1"/>
    </xf>
    <xf numFmtId="0" fontId="7" fillId="0" borderId="35" xfId="40" applyFont="1" applyBorder="1" applyAlignment="1" applyProtection="1">
      <alignment horizontal="left" vertical="center" wrapText="1"/>
      <protection locked="0" hidden="1"/>
    </xf>
    <xf numFmtId="0" fontId="7" fillId="0" borderId="87" xfId="40" applyFont="1" applyBorder="1" applyAlignment="1" applyProtection="1">
      <alignment horizontal="left" vertical="center" wrapText="1"/>
      <protection locked="0" hidden="1"/>
    </xf>
    <xf numFmtId="0" fontId="7" fillId="0" borderId="20" xfId="40" applyFont="1" applyBorder="1" applyAlignment="1" applyProtection="1">
      <alignment horizontal="left" vertical="center" wrapText="1"/>
      <protection locked="0" hidden="1"/>
    </xf>
    <xf numFmtId="0" fontId="7" fillId="0" borderId="22" xfId="40" applyFont="1" applyBorder="1" applyAlignment="1" applyProtection="1">
      <alignment horizontal="left" vertical="center" wrapText="1"/>
      <protection locked="0" hidden="1"/>
    </xf>
    <xf numFmtId="0" fontId="7" fillId="0" borderId="23" xfId="40" applyFont="1" applyBorder="1" applyAlignment="1" applyProtection="1">
      <alignment horizontal="left" vertical="center" wrapText="1"/>
      <protection locked="0" hidden="1"/>
    </xf>
    <xf numFmtId="0" fontId="7" fillId="0" borderId="29" xfId="40" applyFont="1" applyBorder="1" applyAlignment="1" applyProtection="1">
      <alignment horizontal="left" vertical="center" wrapText="1"/>
      <protection locked="0" hidden="1"/>
    </xf>
    <xf numFmtId="0" fontId="7" fillId="0" borderId="30" xfId="40" applyFont="1" applyBorder="1" applyAlignment="1" applyProtection="1">
      <alignment horizontal="left" vertical="center" wrapText="1"/>
      <protection locked="0" hidden="1"/>
    </xf>
    <xf numFmtId="0" fontId="55" fillId="6" borderId="22" xfId="40" applyFont="1" applyFill="1" applyBorder="1" applyAlignment="1" applyProtection="1">
      <alignment horizontal="left" vertical="top" wrapText="1"/>
      <protection locked="0" hidden="1"/>
    </xf>
    <xf numFmtId="0" fontId="9" fillId="6" borderId="35" xfId="40" applyFont="1" applyFill="1" applyBorder="1" applyAlignment="1" applyProtection="1">
      <alignment horizontal="left" vertical="top" wrapText="1"/>
      <protection locked="0" hidden="1"/>
    </xf>
    <xf numFmtId="0" fontId="9" fillId="6" borderId="47" xfId="40" applyFont="1" applyFill="1" applyBorder="1" applyAlignment="1" applyProtection="1">
      <alignment horizontal="left" vertical="top" wrapText="1"/>
      <protection locked="0" hidden="1"/>
    </xf>
    <xf numFmtId="0" fontId="9" fillId="6" borderId="26" xfId="40" applyFont="1" applyFill="1" applyBorder="1" applyAlignment="1" applyProtection="1">
      <alignment horizontal="left" vertical="top" wrapText="1"/>
      <protection locked="0" hidden="1"/>
    </xf>
    <xf numFmtId="0" fontId="9" fillId="6" borderId="0" xfId="40" applyFont="1" applyFill="1" applyBorder="1" applyAlignment="1" applyProtection="1">
      <alignment horizontal="left" vertical="top" wrapText="1"/>
      <protection locked="0" hidden="1"/>
    </xf>
    <xf numFmtId="0" fontId="9" fillId="6" borderId="88" xfId="40" applyFont="1" applyFill="1" applyBorder="1" applyAlignment="1" applyProtection="1">
      <alignment horizontal="left" vertical="top" wrapText="1"/>
      <protection locked="0" hidden="1"/>
    </xf>
    <xf numFmtId="0" fontId="9" fillId="6" borderId="36" xfId="40" applyFont="1" applyFill="1" applyBorder="1" applyAlignment="1" applyProtection="1">
      <alignment horizontal="left" vertical="top" wrapText="1"/>
      <protection locked="0" hidden="1"/>
    </xf>
    <xf numFmtId="0" fontId="9" fillId="6" borderId="8" xfId="40" applyFont="1" applyFill="1" applyBorder="1" applyAlignment="1" applyProtection="1">
      <alignment horizontal="left" vertical="top" wrapText="1"/>
      <protection locked="0" hidden="1"/>
    </xf>
    <xf numFmtId="0" fontId="9" fillId="6" borderId="48" xfId="40" applyFont="1" applyFill="1" applyBorder="1" applyAlignment="1" applyProtection="1">
      <alignment horizontal="left" vertical="top" wrapText="1"/>
      <protection locked="0" hidden="1"/>
    </xf>
    <xf numFmtId="0" fontId="7" fillId="0" borderId="15" xfId="40" applyFont="1" applyBorder="1" applyAlignment="1" applyProtection="1">
      <alignment horizontal="left" vertical="top" wrapText="1"/>
      <protection locked="0" hidden="1"/>
    </xf>
    <xf numFmtId="0" fontId="7" fillId="0" borderId="16" xfId="40" applyFont="1" applyBorder="1" applyAlignment="1" applyProtection="1">
      <alignment horizontal="left" vertical="top" wrapText="1"/>
      <protection locked="0" hidden="1"/>
    </xf>
    <xf numFmtId="0" fontId="7" fillId="0" borderId="17" xfId="40" applyFont="1" applyBorder="1" applyAlignment="1" applyProtection="1">
      <alignment horizontal="left" vertical="top" wrapText="1"/>
      <protection locked="0" hidden="1"/>
    </xf>
    <xf numFmtId="0" fontId="7" fillId="0" borderId="18" xfId="40" applyFont="1" applyBorder="1" applyAlignment="1" applyProtection="1">
      <alignment horizontal="left" vertical="top" wrapText="1"/>
      <protection locked="0" hidden="1"/>
    </xf>
    <xf numFmtId="0" fontId="7" fillId="0" borderId="7" xfId="40" applyFont="1" applyBorder="1" applyAlignment="1" applyProtection="1">
      <alignment horizontal="center" vertical="center" wrapText="1"/>
      <protection locked="0" hidden="1"/>
    </xf>
    <xf numFmtId="0" fontId="7" fillId="0" borderId="90" xfId="40" applyFont="1" applyBorder="1" applyAlignment="1" applyProtection="1">
      <alignment horizontal="center" vertical="center" wrapText="1"/>
      <protection locked="0" hidden="1"/>
    </xf>
    <xf numFmtId="0" fontId="7" fillId="0" borderId="45" xfId="40" applyFont="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17" fillId="0" borderId="35" xfId="40" applyFont="1" applyFill="1" applyBorder="1" applyAlignment="1" applyProtection="1">
      <alignment horizontal="left" vertical="center" shrinkToFit="1"/>
      <protection locked="0" hidden="1"/>
    </xf>
    <xf numFmtId="0" fontId="7" fillId="0" borderId="5" xfId="40" applyFont="1" applyBorder="1" applyAlignment="1" applyProtection="1">
      <alignment horizontal="center" vertical="center" wrapText="1"/>
      <protection locked="0" hidden="1"/>
    </xf>
    <xf numFmtId="0" fontId="7" fillId="0" borderId="25"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26" xfId="40" applyFont="1" applyBorder="1" applyAlignment="1" applyProtection="1">
      <alignment horizontal="center" vertical="center" wrapText="1"/>
      <protection locked="0" hidden="1"/>
    </xf>
    <xf numFmtId="0" fontId="7" fillId="0" borderId="27" xfId="40" applyFont="1" applyBorder="1" applyAlignment="1" applyProtection="1">
      <alignment horizontal="center" vertical="center" wrapText="1"/>
      <protection locked="0" hidden="1"/>
    </xf>
    <xf numFmtId="0" fontId="7" fillId="0" borderId="7" xfId="40" applyFont="1" applyFill="1" applyBorder="1" applyAlignment="1" applyProtection="1">
      <alignment horizontal="center" vertical="center" wrapText="1"/>
      <protection locked="0" hidden="1"/>
    </xf>
    <xf numFmtId="0" fontId="7" fillId="0" borderId="5"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28" xfId="40" applyFont="1" applyFill="1" applyBorder="1" applyAlignment="1" applyProtection="1">
      <alignment horizontal="center" vertical="center" wrapText="1"/>
      <protection locked="0" hidden="1"/>
    </xf>
    <xf numFmtId="0" fontId="17" fillId="0" borderId="5" xfId="40" applyFont="1" applyFill="1" applyBorder="1" applyAlignment="1" applyProtection="1">
      <alignment horizontal="center" vertical="center" wrapText="1"/>
      <protection locked="0" hidden="1"/>
    </xf>
    <xf numFmtId="0" fontId="17" fillId="0" borderId="25" xfId="40" applyFont="1" applyFill="1" applyBorder="1" applyAlignment="1" applyProtection="1">
      <alignment horizontal="center" vertical="center" wrapText="1"/>
      <protection locked="0" hidden="1"/>
    </xf>
    <xf numFmtId="0" fontId="17" fillId="0" borderId="28" xfId="40" applyFont="1" applyFill="1" applyBorder="1" applyAlignment="1" applyProtection="1">
      <alignment horizontal="center" vertical="center" wrapText="1"/>
      <protection locked="0" hidden="1"/>
    </xf>
    <xf numFmtId="0" fontId="7" fillId="0" borderId="40" xfId="40" applyFont="1" applyBorder="1" applyAlignment="1" applyProtection="1">
      <alignment horizontal="center" vertical="center" wrapText="1"/>
      <protection locked="0" hidden="1"/>
    </xf>
    <xf numFmtId="0" fontId="7" fillId="0" borderId="24" xfId="40" applyFont="1" applyBorder="1" applyAlignment="1" applyProtection="1">
      <alignment horizontal="center" vertical="center" wrapText="1"/>
      <protection locked="0" hidden="1"/>
    </xf>
    <xf numFmtId="0" fontId="7" fillId="0" borderId="19" xfId="40"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19" fillId="0" borderId="33" xfId="40" applyFont="1" applyBorder="1" applyAlignment="1" applyProtection="1">
      <alignment horizontal="center" vertical="center" wrapText="1"/>
      <protection locked="0" hidden="1"/>
    </xf>
    <xf numFmtId="0" fontId="19" fillId="0" borderId="32" xfId="40" applyFont="1" applyBorder="1" applyAlignment="1" applyProtection="1">
      <alignment horizontal="center" vertical="center" wrapText="1"/>
      <protection locked="0" hidden="1"/>
    </xf>
    <xf numFmtId="0" fontId="19" fillId="0" borderId="34" xfId="40" applyFont="1" applyBorder="1" applyAlignment="1" applyProtection="1">
      <alignment horizontal="center" vertical="center" wrapText="1"/>
      <protection locked="0" hidden="1"/>
    </xf>
    <xf numFmtId="0" fontId="19" fillId="0" borderId="7"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0" xfId="40" applyFont="1" applyBorder="1" applyAlignment="1" applyProtection="1">
      <alignment horizontal="center" vertical="center" wrapText="1"/>
      <protection locked="0" hidden="1"/>
    </xf>
    <xf numFmtId="0" fontId="19" fillId="0" borderId="37" xfId="40" applyFont="1" applyBorder="1" applyAlignment="1" applyProtection="1">
      <alignment horizontal="center" vertical="center" wrapText="1"/>
      <protection locked="0" hidden="1"/>
    </xf>
    <xf numFmtId="0" fontId="19" fillId="0" borderId="43" xfId="40" applyFont="1" applyBorder="1" applyAlignment="1" applyProtection="1">
      <alignment horizontal="center" vertical="center" wrapText="1"/>
      <protection locked="0" hidden="1"/>
    </xf>
    <xf numFmtId="0" fontId="19" fillId="0" borderId="31" xfId="40" applyFont="1" applyBorder="1" applyAlignment="1" applyProtection="1">
      <alignment horizontal="center" vertical="center" wrapText="1"/>
      <protection locked="0" hidden="1"/>
    </xf>
    <xf numFmtId="0" fontId="7" fillId="0" borderId="8" xfId="40" applyFont="1" applyBorder="1" applyAlignment="1" applyProtection="1">
      <alignment horizontal="center" vertical="center" shrinkToFit="1"/>
      <protection locked="0" hidden="1"/>
    </xf>
    <xf numFmtId="0" fontId="95" fillId="6" borderId="8" xfId="40" applyFont="1" applyFill="1" applyBorder="1" applyAlignment="1" applyProtection="1">
      <alignment horizontal="center" vertical="center" shrinkToFit="1"/>
      <protection locked="0" hidden="1"/>
    </xf>
    <xf numFmtId="0" fontId="7" fillId="0" borderId="8" xfId="40" applyFont="1" applyBorder="1" applyAlignment="1" applyProtection="1">
      <alignment horizontal="left" vertical="center" shrinkToFit="1"/>
      <protection locked="0" hidden="1"/>
    </xf>
    <xf numFmtId="14" fontId="19" fillId="0" borderId="7" xfId="40" applyNumberFormat="1" applyFont="1" applyBorder="1" applyAlignment="1" applyProtection="1">
      <alignment horizontal="center" vertical="center" wrapText="1"/>
      <protection locked="0" hidden="1"/>
    </xf>
    <xf numFmtId="0" fontId="19" fillId="0" borderId="44" xfId="40" applyFont="1" applyBorder="1" applyAlignment="1" applyProtection="1">
      <alignment horizontal="center" vertical="center" wrapText="1"/>
      <protection locked="0" hidden="1"/>
    </xf>
    <xf numFmtId="0" fontId="7" fillId="0" borderId="21" xfId="40" applyFont="1" applyBorder="1" applyAlignment="1" applyProtection="1">
      <alignment horizontal="center" vertical="center" wrapText="1"/>
      <protection locked="0" hidden="1"/>
    </xf>
    <xf numFmtId="0" fontId="7" fillId="0" borderId="44" xfId="40" applyFont="1" applyBorder="1" applyAlignment="1" applyProtection="1">
      <alignment horizontal="center" vertical="center" wrapText="1"/>
      <protection locked="0" hidden="1"/>
    </xf>
    <xf numFmtId="0" fontId="19" fillId="0" borderId="39" xfId="40" applyFont="1" applyBorder="1" applyAlignment="1" applyProtection="1">
      <alignment horizontal="center" vertical="center" wrapText="1"/>
      <protection locked="0" hidden="1"/>
    </xf>
    <xf numFmtId="0" fontId="19" fillId="0" borderId="12" xfId="40" applyFont="1" applyBorder="1" applyAlignment="1" applyProtection="1">
      <alignment horizontal="center" vertical="center" wrapText="1"/>
      <protection locked="0" hidden="1"/>
    </xf>
    <xf numFmtId="0" fontId="19" fillId="0" borderId="11" xfId="40" applyFont="1" applyBorder="1" applyAlignment="1" applyProtection="1">
      <alignment horizontal="center" vertical="center" wrapText="1"/>
      <protection locked="0" hidden="1"/>
    </xf>
    <xf numFmtId="0" fontId="19" fillId="0" borderId="13" xfId="40" applyFont="1" applyBorder="1" applyAlignment="1" applyProtection="1">
      <alignment horizontal="center" vertical="center" wrapText="1"/>
      <protection locked="0" hidden="1"/>
    </xf>
    <xf numFmtId="0" fontId="12" fillId="0" borderId="42" xfId="40" applyFont="1" applyBorder="1" applyAlignment="1" applyProtection="1">
      <alignment horizontal="center" vertical="center" wrapText="1"/>
      <protection locked="0" hidden="1"/>
    </xf>
    <xf numFmtId="0" fontId="12" fillId="0" borderId="14" xfId="40" applyFont="1" applyBorder="1" applyAlignment="1" applyProtection="1">
      <alignment horizontal="center" vertical="center" wrapText="1"/>
      <protection locked="0" hidden="1"/>
    </xf>
    <xf numFmtId="0" fontId="12" fillId="0" borderId="29" xfId="40" applyFont="1" applyBorder="1" applyAlignment="1" applyProtection="1">
      <alignment horizontal="center" vertical="center" wrapText="1"/>
      <protection locked="0" hidden="1"/>
    </xf>
    <xf numFmtId="0" fontId="12" fillId="0" borderId="20" xfId="40" applyFont="1" applyBorder="1" applyAlignment="1" applyProtection="1">
      <alignment horizontal="center" vertical="center" wrapText="1"/>
      <protection locked="0" hidden="1"/>
    </xf>
    <xf numFmtId="0" fontId="20" fillId="0" borderId="14" xfId="40" applyFont="1" applyBorder="1" applyAlignment="1" applyProtection="1">
      <alignment horizontal="center" vertical="center" wrapText="1"/>
      <protection locked="0" hidden="1"/>
    </xf>
    <xf numFmtId="0" fontId="20" fillId="0" borderId="10" xfId="40" applyFont="1" applyBorder="1" applyAlignment="1" applyProtection="1">
      <alignment horizontal="center" vertical="center" wrapText="1"/>
      <protection locked="0" hidden="1"/>
    </xf>
    <xf numFmtId="0" fontId="20" fillId="0" borderId="20" xfId="40" applyFont="1" applyBorder="1" applyAlignment="1" applyProtection="1">
      <alignment horizontal="center" vertical="center" wrapText="1"/>
      <protection locked="0" hidden="1"/>
    </xf>
    <xf numFmtId="0" fontId="20" fillId="0" borderId="30" xfId="40" applyFont="1" applyBorder="1" applyAlignment="1" applyProtection="1">
      <alignment horizontal="center" vertical="center" wrapText="1"/>
      <protection locked="0" hidden="1"/>
    </xf>
    <xf numFmtId="0" fontId="64" fillId="0" borderId="8" xfId="0" applyFont="1" applyFill="1" applyBorder="1" applyAlignment="1" applyProtection="1">
      <alignment horizontal="left" vertical="center" shrinkToFit="1"/>
      <protection locked="0" hidden="1"/>
    </xf>
    <xf numFmtId="0" fontId="64" fillId="0" borderId="9" xfId="0" applyFont="1" applyFill="1" applyBorder="1" applyAlignment="1" applyProtection="1">
      <alignment horizontal="center" vertical="center" wrapText="1"/>
      <protection locked="0" hidden="1"/>
    </xf>
    <xf numFmtId="0" fontId="64" fillId="0" borderId="10" xfId="0" applyFont="1" applyFill="1" applyBorder="1" applyAlignment="1" applyProtection="1">
      <alignment horizontal="center" vertical="center" wrapText="1"/>
      <protection locked="0" hidden="1"/>
    </xf>
    <xf numFmtId="0" fontId="64" fillId="0" borderId="37" xfId="0" applyFont="1" applyFill="1" applyBorder="1" applyAlignment="1" applyProtection="1">
      <alignment horizontal="center" vertical="center"/>
      <protection locked="0" hidden="1"/>
    </xf>
    <xf numFmtId="0" fontId="64" fillId="0" borderId="37" xfId="0" applyFont="1" applyFill="1" applyBorder="1" applyAlignment="1" applyProtection="1">
      <alignment horizontal="center" vertical="center" shrinkToFit="1"/>
      <protection locked="0" hidden="1"/>
    </xf>
    <xf numFmtId="0" fontId="94" fillId="0" borderId="8" xfId="0" applyFont="1" applyFill="1" applyBorder="1" applyAlignment="1" applyProtection="1">
      <alignment horizontal="center" vertical="center" shrinkToFit="1"/>
      <protection locked="0" hidden="1"/>
    </xf>
    <xf numFmtId="0" fontId="64" fillId="6" borderId="8" xfId="0" applyFont="1" applyFill="1" applyBorder="1" applyAlignment="1" applyProtection="1">
      <alignment horizontal="center" vertical="center" shrinkToFit="1"/>
      <protection locked="0" hidden="1"/>
    </xf>
    <xf numFmtId="0" fontId="64" fillId="0" borderId="8" xfId="0" applyFont="1" applyFill="1" applyBorder="1" applyAlignment="1" applyProtection="1">
      <alignment horizontal="center" vertical="center" shrinkToFit="1"/>
      <protection locked="0" hidden="1"/>
    </xf>
    <xf numFmtId="0" fontId="64" fillId="0" borderId="37" xfId="0" applyFont="1" applyFill="1" applyBorder="1" applyAlignment="1" applyProtection="1">
      <alignment horizontal="center" vertical="center" wrapText="1"/>
      <protection locked="0" hidden="1"/>
    </xf>
    <xf numFmtId="0" fontId="64" fillId="0" borderId="43"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center" vertical="top" wrapText="1"/>
      <protection locked="0" hidden="1"/>
    </xf>
    <xf numFmtId="0" fontId="64" fillId="0" borderId="16" xfId="0" applyFont="1" applyFill="1" applyBorder="1" applyAlignment="1" applyProtection="1">
      <alignment horizontal="center" vertical="top" wrapText="1"/>
      <protection locked="0" hidden="1"/>
    </xf>
    <xf numFmtId="0" fontId="64" fillId="0" borderId="17" xfId="0" applyFont="1" applyFill="1" applyBorder="1" applyAlignment="1" applyProtection="1">
      <alignment horizontal="center" vertical="center" wrapText="1"/>
      <protection locked="0" hidden="1"/>
    </xf>
    <xf numFmtId="0" fontId="64" fillId="0" borderId="16" xfId="0" applyFont="1" applyFill="1" applyBorder="1" applyAlignment="1" applyProtection="1">
      <alignment horizontal="center" vertical="center" wrapText="1"/>
      <protection locked="0" hidden="1"/>
    </xf>
    <xf numFmtId="0" fontId="64" fillId="0" borderId="18" xfId="0" applyFont="1" applyFill="1" applyBorder="1" applyAlignment="1" applyProtection="1">
      <alignment horizontal="center" vertical="center" wrapText="1"/>
      <protection locked="0" hidden="1"/>
    </xf>
    <xf numFmtId="0" fontId="64" fillId="0" borderId="38" xfId="0" applyFont="1" applyFill="1" applyBorder="1" applyAlignment="1" applyProtection="1">
      <alignment horizontal="center" vertical="center"/>
      <protection locked="0" hidden="1"/>
    </xf>
    <xf numFmtId="0" fontId="64" fillId="0" borderId="38" xfId="0" applyFont="1" applyFill="1" applyBorder="1" applyAlignment="1" applyProtection="1">
      <alignment horizontal="center" vertical="center" shrinkToFit="1"/>
      <protection locked="0" hidden="1"/>
    </xf>
    <xf numFmtId="14" fontId="70" fillId="0" borderId="38" xfId="0" applyNumberFormat="1" applyFont="1" applyFill="1" applyBorder="1" applyAlignment="1" applyProtection="1">
      <alignment horizontal="center" vertical="center" wrapText="1"/>
      <protection locked="0" hidden="1"/>
    </xf>
    <xf numFmtId="0" fontId="70" fillId="0" borderId="50" xfId="0" applyFont="1" applyFill="1" applyBorder="1" applyAlignment="1" applyProtection="1">
      <alignment horizontal="center" vertical="center" wrapText="1"/>
      <protection locked="0" hidden="1"/>
    </xf>
    <xf numFmtId="0" fontId="64" fillId="0" borderId="46" xfId="0" applyFont="1" applyFill="1" applyBorder="1" applyAlignment="1" applyProtection="1">
      <alignment horizontal="center" vertical="center" wrapText="1"/>
      <protection locked="0" hidden="1"/>
    </xf>
    <xf numFmtId="0" fontId="62" fillId="0" borderId="22" xfId="0" applyFont="1" applyFill="1" applyBorder="1" applyAlignment="1" applyProtection="1">
      <alignment horizontal="center" vertical="center" wrapText="1"/>
      <protection locked="0" hidden="1"/>
    </xf>
    <xf numFmtId="0" fontId="62" fillId="0" borderId="35" xfId="0" applyFont="1" applyFill="1" applyBorder="1" applyAlignment="1" applyProtection="1">
      <alignment horizontal="center" vertical="center" wrapText="1"/>
      <protection locked="0" hidden="1"/>
    </xf>
    <xf numFmtId="0" fontId="62" fillId="0" borderId="23" xfId="0" applyFont="1" applyFill="1" applyBorder="1" applyAlignment="1" applyProtection="1">
      <alignment horizontal="center" vertical="center" wrapText="1"/>
      <protection locked="0" hidden="1"/>
    </xf>
    <xf numFmtId="0" fontId="62" fillId="0" borderId="7" xfId="0" applyFont="1" applyFill="1" applyBorder="1" applyAlignment="1" applyProtection="1">
      <alignment horizontal="center" vertical="center" wrapText="1"/>
      <protection locked="0" hidden="1"/>
    </xf>
    <xf numFmtId="0" fontId="62" fillId="0" borderId="44" xfId="0" applyFont="1" applyFill="1" applyBorder="1" applyAlignment="1" applyProtection="1">
      <alignment horizontal="center" vertical="center" wrapText="1"/>
      <protection locked="0" hidden="1"/>
    </xf>
    <xf numFmtId="0" fontId="91" fillId="0" borderId="5" xfId="0" applyFont="1" applyFill="1" applyBorder="1" applyAlignment="1" applyProtection="1">
      <alignment horizontal="center" vertical="center" wrapText="1"/>
      <protection locked="0" hidden="1"/>
    </xf>
    <xf numFmtId="0" fontId="91" fillId="0" borderId="25" xfId="0" applyFont="1" applyFill="1" applyBorder="1" applyAlignment="1" applyProtection="1">
      <alignment horizontal="center" vertical="center" wrapText="1"/>
      <protection locked="0" hidden="1"/>
    </xf>
    <xf numFmtId="0" fontId="91" fillId="0" borderId="28" xfId="0" applyFont="1" applyFill="1" applyBorder="1" applyAlignment="1" applyProtection="1">
      <alignment horizontal="center" vertical="center" wrapText="1"/>
      <protection locked="0" hidden="1"/>
    </xf>
    <xf numFmtId="0" fontId="64" fillId="0" borderId="0" xfId="0" applyFont="1" applyFill="1" applyAlignment="1" applyProtection="1">
      <alignment horizontal="left" vertical="center"/>
      <protection locked="0" hidden="1"/>
    </xf>
    <xf numFmtId="0" fontId="17" fillId="0" borderId="0" xfId="0" applyFont="1" applyFill="1" applyBorder="1" applyAlignment="1" applyProtection="1">
      <alignment horizontal="center" vertical="center" wrapText="1"/>
      <protection locked="0" hidden="1"/>
    </xf>
    <xf numFmtId="0" fontId="62" fillId="0" borderId="21" xfId="0" applyFont="1" applyFill="1" applyBorder="1" applyAlignment="1" applyProtection="1">
      <alignment horizontal="center" vertical="center" wrapText="1"/>
      <protection locked="0" hidden="1"/>
    </xf>
    <xf numFmtId="0" fontId="62" fillId="0" borderId="24" xfId="0" applyFont="1" applyFill="1" applyBorder="1" applyAlignment="1" applyProtection="1">
      <alignment horizontal="center" vertical="center" wrapText="1"/>
      <protection locked="0" hidden="1"/>
    </xf>
    <xf numFmtId="0" fontId="62" fillId="0" borderId="19" xfId="0" applyFont="1" applyFill="1" applyBorder="1" applyAlignment="1" applyProtection="1">
      <alignment horizontal="center" vertical="center" wrapText="1"/>
      <protection locked="0" hidden="1"/>
    </xf>
    <xf numFmtId="0" fontId="62" fillId="0" borderId="5" xfId="0" applyFont="1" applyFill="1" applyBorder="1" applyAlignment="1" applyProtection="1">
      <alignment horizontal="center" vertical="center" wrapText="1"/>
      <protection locked="0" hidden="1"/>
    </xf>
    <xf numFmtId="0" fontId="62" fillId="0" borderId="25" xfId="0" applyFont="1" applyFill="1" applyBorder="1" applyAlignment="1" applyProtection="1">
      <alignment horizontal="center" vertical="center" wrapText="1"/>
      <protection locked="0" hidden="1"/>
    </xf>
    <xf numFmtId="0" fontId="62" fillId="0" borderId="28"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0" fillId="0" borderId="32" xfId="0" applyFont="1" applyFill="1" applyBorder="1" applyAlignment="1" applyProtection="1">
      <alignment horizontal="left" vertical="center" shrinkToFit="1"/>
      <protection locked="0" hidden="1"/>
    </xf>
    <xf numFmtId="0" fontId="64" fillId="6" borderId="22" xfId="0" applyFont="1" applyFill="1" applyBorder="1" applyAlignment="1" applyProtection="1">
      <alignment horizontal="left" vertical="top" wrapText="1"/>
      <protection locked="0" hidden="1"/>
    </xf>
    <xf numFmtId="0" fontId="64" fillId="6" borderId="35" xfId="0" applyFont="1" applyFill="1" applyBorder="1" applyAlignment="1" applyProtection="1">
      <alignment horizontal="left" vertical="top" wrapText="1"/>
      <protection locked="0" hidden="1"/>
    </xf>
    <xf numFmtId="0" fontId="64" fillId="6" borderId="47" xfId="0" applyFont="1" applyFill="1" applyBorder="1" applyAlignment="1" applyProtection="1">
      <alignment horizontal="left" vertical="top" wrapText="1"/>
      <protection locked="0" hidden="1"/>
    </xf>
    <xf numFmtId="0" fontId="64" fillId="6" borderId="36" xfId="0" applyFont="1" applyFill="1" applyBorder="1" applyAlignment="1" applyProtection="1">
      <alignment horizontal="left" vertical="top" wrapText="1"/>
      <protection locked="0" hidden="1"/>
    </xf>
    <xf numFmtId="0" fontId="64" fillId="6" borderId="8" xfId="0" applyFont="1" applyFill="1" applyBorder="1" applyAlignment="1" applyProtection="1">
      <alignment horizontal="left" vertical="top" wrapText="1"/>
      <protection locked="0" hidden="1"/>
    </xf>
    <xf numFmtId="0" fontId="64" fillId="6" borderId="48" xfId="0" applyFont="1" applyFill="1" applyBorder="1" applyAlignment="1" applyProtection="1">
      <alignment horizontal="left" vertical="top" wrapText="1"/>
      <protection locked="0" hidden="1"/>
    </xf>
    <xf numFmtId="0" fontId="62" fillId="0" borderId="23" xfId="0" applyFont="1" applyFill="1" applyBorder="1" applyAlignment="1" applyProtection="1">
      <alignment horizontal="center" vertical="center"/>
      <protection locked="0" hidden="1"/>
    </xf>
    <xf numFmtId="0" fontId="62" fillId="0" borderId="26" xfId="0" applyFont="1" applyFill="1" applyBorder="1" applyAlignment="1" applyProtection="1">
      <alignment horizontal="center" vertical="center"/>
      <protection locked="0" hidden="1"/>
    </xf>
    <xf numFmtId="0" fontId="62" fillId="0" borderId="27" xfId="0" applyFont="1" applyFill="1" applyBorder="1" applyAlignment="1" applyProtection="1">
      <alignment horizontal="center" vertical="center"/>
      <protection locked="0" hidden="1"/>
    </xf>
    <xf numFmtId="0" fontId="62" fillId="0" borderId="29" xfId="0" applyFont="1" applyFill="1" applyBorder="1" applyAlignment="1" applyProtection="1">
      <alignment horizontal="center" vertical="center"/>
      <protection locked="0" hidden="1"/>
    </xf>
    <xf numFmtId="0" fontId="62" fillId="0" borderId="30" xfId="0" applyFont="1" applyFill="1" applyBorder="1" applyAlignment="1" applyProtection="1">
      <alignment horizontal="center" vertical="center"/>
      <protection locked="0" hidden="1"/>
    </xf>
    <xf numFmtId="0" fontId="69" fillId="0" borderId="14" xfId="0" applyFont="1" applyFill="1" applyBorder="1" applyAlignment="1" applyProtection="1">
      <alignment horizontal="center" vertical="center" wrapText="1"/>
      <protection locked="0" hidden="1"/>
    </xf>
    <xf numFmtId="0" fontId="69" fillId="0" borderId="10" xfId="0" applyFont="1" applyFill="1" applyBorder="1" applyAlignment="1" applyProtection="1">
      <alignment horizontal="center" vertical="center" wrapText="1"/>
      <protection locked="0" hidden="1"/>
    </xf>
    <xf numFmtId="0" fontId="69" fillId="0" borderId="8" xfId="0" applyFont="1" applyFill="1" applyBorder="1" applyAlignment="1" applyProtection="1">
      <alignment horizontal="center" vertical="center" wrapText="1"/>
      <protection locked="0" hidden="1"/>
    </xf>
    <xf numFmtId="0" fontId="69" fillId="0" borderId="49" xfId="0" applyFont="1" applyFill="1" applyBorder="1" applyAlignment="1" applyProtection="1">
      <alignment horizontal="center" vertical="center" wrapText="1"/>
      <protection locked="0" hidden="1"/>
    </xf>
    <xf numFmtId="0" fontId="69" fillId="0" borderId="42" xfId="0" applyFont="1" applyFill="1" applyBorder="1" applyAlignment="1" applyProtection="1">
      <alignment horizontal="center" vertical="center" wrapText="1"/>
      <protection locked="0" hidden="1"/>
    </xf>
    <xf numFmtId="0" fontId="69" fillId="0" borderId="36"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left" vertical="center" wrapText="1"/>
      <protection locked="0" hidden="1"/>
    </xf>
    <xf numFmtId="0" fontId="64" fillId="0" borderId="16" xfId="0" applyFont="1" applyFill="1" applyBorder="1" applyAlignment="1" applyProtection="1">
      <alignment horizontal="left" vertical="center" wrapText="1"/>
      <protection locked="0" hidden="1"/>
    </xf>
    <xf numFmtId="0" fontId="64" fillId="0" borderId="17" xfId="0" applyFont="1" applyFill="1" applyBorder="1" applyAlignment="1" applyProtection="1">
      <alignment horizontal="left" vertical="center" wrapText="1"/>
      <protection locked="0" hidden="1"/>
    </xf>
    <xf numFmtId="0" fontId="67" fillId="0" borderId="31" xfId="0" applyFont="1" applyFill="1" applyBorder="1" applyAlignment="1" applyProtection="1">
      <alignment horizontal="left" vertical="center" wrapText="1"/>
      <protection locked="0" hidden="1"/>
    </xf>
    <xf numFmtId="0" fontId="67" fillId="0" borderId="32" xfId="0" applyFont="1" applyFill="1" applyBorder="1" applyAlignment="1" applyProtection="1">
      <alignment horizontal="left" vertical="center" wrapText="1"/>
      <protection locked="0" hidden="1"/>
    </xf>
    <xf numFmtId="0" fontId="67" fillId="0" borderId="51" xfId="0" applyFont="1" applyFill="1" applyBorder="1" applyAlignment="1" applyProtection="1">
      <alignment horizontal="left" vertical="center" wrapText="1"/>
      <protection locked="0" hidden="1"/>
    </xf>
    <xf numFmtId="0" fontId="64" fillId="0" borderId="31" xfId="0" applyFont="1" applyFill="1" applyBorder="1" applyAlignment="1" applyProtection="1">
      <alignment horizontal="left" vertical="center" wrapText="1"/>
      <protection locked="0" hidden="1"/>
    </xf>
    <xf numFmtId="0" fontId="64" fillId="0" borderId="32" xfId="0" applyFont="1" applyFill="1" applyBorder="1" applyAlignment="1" applyProtection="1">
      <alignment horizontal="left" vertical="center" wrapText="1"/>
      <protection locked="0" hidden="1"/>
    </xf>
    <xf numFmtId="0" fontId="64" fillId="0" borderId="33" xfId="0" applyFont="1" applyFill="1" applyBorder="1" applyAlignment="1" applyProtection="1">
      <alignment horizontal="left" vertical="center" wrapText="1"/>
      <protection locked="0" hidden="1"/>
    </xf>
    <xf numFmtId="0" fontId="72" fillId="0" borderId="5" xfId="0" applyFont="1" applyFill="1" applyBorder="1" applyAlignment="1" applyProtection="1">
      <alignment horizontal="center" vertical="center" wrapText="1"/>
      <protection locked="0" hidden="1"/>
    </xf>
    <xf numFmtId="0" fontId="72" fillId="0" borderId="25" xfId="0" applyFont="1" applyFill="1" applyBorder="1" applyAlignment="1" applyProtection="1">
      <alignment horizontal="center" vertical="center" wrapText="1"/>
      <protection locked="0" hidden="1"/>
    </xf>
    <xf numFmtId="0" fontId="72" fillId="0" borderId="28" xfId="0" applyFont="1" applyFill="1" applyBorder="1" applyAlignment="1" applyProtection="1">
      <alignment horizontal="center" vertical="center" wrapText="1"/>
      <protection locked="0" hidden="1"/>
    </xf>
    <xf numFmtId="0" fontId="19" fillId="0" borderId="31" xfId="40" applyFont="1" applyFill="1" applyBorder="1" applyAlignment="1" applyProtection="1">
      <alignment horizontal="center" vertical="center" wrapText="1"/>
      <protection locked="0" hidden="1"/>
    </xf>
    <xf numFmtId="0" fontId="19" fillId="0" borderId="32" xfId="40" applyFont="1" applyFill="1" applyBorder="1" applyAlignment="1" applyProtection="1">
      <alignment horizontal="center" vertical="center" wrapText="1"/>
      <protection locked="0" hidden="1"/>
    </xf>
    <xf numFmtId="0" fontId="19" fillId="0" borderId="34" xfId="40" applyFont="1" applyFill="1" applyBorder="1" applyAlignment="1" applyProtection="1">
      <alignment horizontal="center" vertical="center" wrapText="1"/>
      <protection locked="0" hidden="1"/>
    </xf>
    <xf numFmtId="0" fontId="12" fillId="0" borderId="33" xfId="40" applyFont="1" applyFill="1" applyBorder="1" applyAlignment="1" applyProtection="1">
      <alignment horizontal="right" vertical="center" wrapText="1"/>
      <protection locked="0" hidden="1"/>
    </xf>
    <xf numFmtId="0" fontId="12" fillId="0" borderId="32" xfId="40" applyFont="1" applyFill="1" applyBorder="1" applyAlignment="1" applyProtection="1">
      <alignment horizontal="right" vertical="center" wrapText="1"/>
      <protection locked="0" hidden="1"/>
    </xf>
    <xf numFmtId="0" fontId="7" fillId="0" borderId="33"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left" vertical="center" wrapText="1" shrinkToFit="1"/>
      <protection locked="0" hidden="1"/>
    </xf>
    <xf numFmtId="0" fontId="12" fillId="0" borderId="0" xfId="40" applyFont="1" applyFill="1" applyAlignment="1" applyProtection="1">
      <alignment horizontal="left" vertical="center"/>
      <protection locked="0" hidden="1"/>
    </xf>
    <xf numFmtId="0" fontId="7" fillId="0" borderId="0" xfId="40" applyFont="1" applyFill="1" applyAlignment="1" applyProtection="1">
      <alignment horizontal="center" vertical="center"/>
      <protection hidden="1"/>
    </xf>
    <xf numFmtId="0" fontId="19" fillId="0" borderId="31" xfId="40" applyFont="1" applyFill="1" applyBorder="1" applyAlignment="1" applyProtection="1">
      <alignment horizontal="left" vertical="center" wrapText="1"/>
      <protection locked="0" hidden="1"/>
    </xf>
    <xf numFmtId="0" fontId="23" fillId="0" borderId="32" xfId="40" applyFont="1" applyFill="1" applyBorder="1" applyAlignment="1" applyProtection="1">
      <alignment horizontal="left" vertical="center" wrapText="1"/>
      <protection locked="0" hidden="1"/>
    </xf>
    <xf numFmtId="0" fontId="23" fillId="0" borderId="51" xfId="40" applyFont="1" applyFill="1" applyBorder="1" applyAlignment="1" applyProtection="1">
      <alignment horizontal="left" vertical="center" wrapText="1"/>
      <protection locked="0" hidden="1"/>
    </xf>
    <xf numFmtId="0" fontId="12" fillId="0" borderId="41" xfId="40" applyFont="1" applyFill="1" applyBorder="1" applyAlignment="1" applyProtection="1">
      <alignment horizontal="left" vertical="center" wrapText="1"/>
      <protection locked="0" hidden="1"/>
    </xf>
    <xf numFmtId="0" fontId="12" fillId="0" borderId="35" xfId="40" applyFont="1" applyFill="1" applyBorder="1" applyAlignment="1" applyProtection="1">
      <alignment horizontal="left" vertical="center" wrapText="1"/>
      <protection locked="0" hidden="1"/>
    </xf>
    <xf numFmtId="0" fontId="12" fillId="0" borderId="87"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12" fillId="0" borderId="33" xfId="40" applyFont="1" applyFill="1" applyBorder="1" applyAlignment="1" applyProtection="1">
      <alignment horizontal="left" vertical="top" wrapText="1"/>
      <protection locked="0" hidden="1"/>
    </xf>
    <xf numFmtId="0" fontId="12" fillId="0" borderId="32" xfId="40" applyFont="1" applyFill="1" applyBorder="1" applyAlignment="1" applyProtection="1">
      <alignment horizontal="left" vertical="top" wrapText="1"/>
      <protection locked="0" hidden="1"/>
    </xf>
    <xf numFmtId="0" fontId="12" fillId="0" borderId="34" xfId="40" applyFont="1" applyFill="1" applyBorder="1" applyAlignment="1" applyProtection="1">
      <alignment horizontal="left" vertical="top" wrapText="1"/>
      <protection locked="0" hidden="1"/>
    </xf>
    <xf numFmtId="0" fontId="7" fillId="6" borderId="22" xfId="40" applyFont="1" applyFill="1" applyBorder="1" applyAlignment="1" applyProtection="1">
      <alignment horizontal="left" vertical="top" wrapText="1"/>
      <protection locked="0" hidden="1"/>
    </xf>
    <xf numFmtId="0" fontId="7" fillId="6" borderId="35" xfId="40" applyFont="1" applyFill="1" applyBorder="1" applyAlignment="1" applyProtection="1">
      <alignment horizontal="left" vertical="top" wrapText="1"/>
      <protection locked="0" hidden="1"/>
    </xf>
    <xf numFmtId="0" fontId="7" fillId="6" borderId="47" xfId="40" applyFont="1" applyFill="1" applyBorder="1" applyAlignment="1" applyProtection="1">
      <alignment horizontal="left" vertical="top" wrapText="1"/>
      <protection locked="0" hidden="1"/>
    </xf>
    <xf numFmtId="0" fontId="7" fillId="6" borderId="26" xfId="40" applyFont="1" applyFill="1" applyBorder="1" applyAlignment="1" applyProtection="1">
      <alignment horizontal="left" vertical="top" wrapText="1"/>
      <protection locked="0" hidden="1"/>
    </xf>
    <xf numFmtId="0" fontId="7" fillId="6" borderId="0" xfId="40" applyFont="1" applyFill="1" applyAlignment="1" applyProtection="1">
      <alignment horizontal="left" vertical="top" wrapText="1"/>
      <protection locked="0" hidden="1"/>
    </xf>
    <xf numFmtId="0" fontId="7" fillId="6" borderId="88" xfId="40" applyFont="1" applyFill="1" applyBorder="1" applyAlignment="1" applyProtection="1">
      <alignment horizontal="left" vertical="top" wrapText="1"/>
      <protection locked="0" hidden="1"/>
    </xf>
    <xf numFmtId="0" fontId="12" fillId="0" borderId="89" xfId="40" applyFont="1" applyFill="1" applyBorder="1" applyAlignment="1" applyProtection="1">
      <alignment horizontal="left" vertical="center" wrapText="1"/>
      <protection locked="0" hidden="1"/>
    </xf>
    <xf numFmtId="0" fontId="12" fillId="0" borderId="8" xfId="40" applyFont="1" applyFill="1" applyBorder="1" applyAlignment="1" applyProtection="1">
      <alignment horizontal="left" vertical="center" wrapText="1"/>
      <protection locked="0" hidden="1"/>
    </xf>
    <xf numFmtId="0" fontId="12" fillId="0" borderId="22" xfId="40" applyFont="1" applyFill="1" applyBorder="1" applyAlignment="1" applyProtection="1">
      <alignment horizontal="left" vertical="center" wrapText="1"/>
      <protection locked="0" hidden="1"/>
    </xf>
    <xf numFmtId="0" fontId="12" fillId="0" borderId="23" xfId="40" applyFont="1" applyFill="1" applyBorder="1" applyAlignment="1" applyProtection="1">
      <alignment horizontal="left" vertical="center" wrapText="1"/>
      <protection locked="0" hidden="1"/>
    </xf>
    <xf numFmtId="0" fontId="12" fillId="0" borderId="36" xfId="40" applyFont="1" applyFill="1" applyBorder="1" applyAlignment="1" applyProtection="1">
      <alignment horizontal="left" vertical="center" wrapText="1"/>
      <protection locked="0" hidden="1"/>
    </xf>
    <xf numFmtId="0" fontId="12" fillId="0" borderId="49" xfId="40" applyFont="1" applyFill="1" applyBorder="1" applyAlignment="1" applyProtection="1">
      <alignment horizontal="left" vertical="center" wrapText="1"/>
      <protection locked="0" hidden="1"/>
    </xf>
    <xf numFmtId="0" fontId="23" fillId="6" borderId="8" xfId="40" applyFont="1" applyFill="1" applyBorder="1" applyAlignment="1" applyProtection="1">
      <alignment horizontal="center" vertical="center" wrapText="1"/>
      <protection locked="0" hidden="1"/>
    </xf>
    <xf numFmtId="0" fontId="23" fillId="0" borderId="8" xfId="40" applyFont="1" applyFill="1" applyBorder="1" applyAlignment="1" applyProtection="1">
      <alignment horizontal="center" vertical="center" wrapText="1"/>
      <protection locked="0" hidden="1"/>
    </xf>
    <xf numFmtId="0" fontId="23" fillId="0" borderId="48" xfId="40" applyFont="1" applyFill="1" applyBorder="1" applyAlignment="1" applyProtection="1">
      <alignment horizontal="center" vertical="center" wrapText="1"/>
      <protection locked="0" hidden="1"/>
    </xf>
    <xf numFmtId="0" fontId="86" fillId="0" borderId="54" xfId="40" applyFont="1" applyFill="1" applyBorder="1" applyAlignment="1" applyProtection="1">
      <alignment horizontal="center" vertical="center" wrapText="1"/>
      <protection locked="0" hidden="1"/>
    </xf>
    <xf numFmtId="0" fontId="86" fillId="0" borderId="28" xfId="40" applyFont="1" applyFill="1" applyBorder="1" applyAlignment="1" applyProtection="1">
      <alignment horizontal="center" vertical="center" wrapText="1"/>
      <protection locked="0" hidden="1"/>
    </xf>
    <xf numFmtId="0" fontId="86" fillId="0" borderId="25" xfId="40" applyFont="1" applyFill="1" applyBorder="1" applyAlignment="1" applyProtection="1">
      <alignment horizontal="center" vertical="center" wrapText="1"/>
      <protection locked="0" hidden="1"/>
    </xf>
    <xf numFmtId="0" fontId="7" fillId="0" borderId="19" xfId="40" applyFont="1" applyFill="1" applyBorder="1" applyAlignment="1" applyProtection="1">
      <alignment horizontal="center" vertical="center" wrapText="1"/>
      <protection locked="0" hidden="1"/>
    </xf>
    <xf numFmtId="0" fontId="7" fillId="0" borderId="21" xfId="40" applyFont="1" applyFill="1" applyBorder="1" applyAlignment="1" applyProtection="1">
      <alignment horizontal="center" vertical="center" wrapText="1"/>
      <protection locked="0" hidden="1"/>
    </xf>
    <xf numFmtId="0" fontId="7" fillId="0" borderId="26" xfId="40" applyFont="1" applyFill="1" applyBorder="1" applyAlignment="1" applyProtection="1">
      <alignment horizontal="center" vertical="center" wrapText="1"/>
      <protection locked="0" hidden="1"/>
    </xf>
    <xf numFmtId="0" fontId="7" fillId="0" borderId="27" xfId="40" applyFont="1" applyFill="1" applyBorder="1" applyAlignment="1" applyProtection="1">
      <alignment horizontal="center" vertical="center" wrapText="1"/>
      <protection locked="0" hidden="1"/>
    </xf>
    <xf numFmtId="0" fontId="7" fillId="0" borderId="29" xfId="40" applyFont="1" applyFill="1" applyBorder="1" applyAlignment="1" applyProtection="1">
      <alignment horizontal="center" vertical="center" wrapText="1"/>
      <protection locked="0" hidden="1"/>
    </xf>
    <xf numFmtId="0" fontId="7" fillId="0" borderId="30" xfId="40" applyFont="1" applyFill="1" applyBorder="1" applyAlignment="1" applyProtection="1">
      <alignment horizontal="center" vertical="center" wrapText="1"/>
      <protection locked="0" hidden="1"/>
    </xf>
    <xf numFmtId="0" fontId="12" fillId="0" borderId="53" xfId="40" applyFont="1" applyFill="1" applyBorder="1" applyAlignment="1" applyProtection="1">
      <alignment horizontal="center" vertical="center" wrapText="1"/>
      <protection locked="0" hidden="1"/>
    </xf>
    <xf numFmtId="0" fontId="12" fillId="0" borderId="38" xfId="40" applyFont="1" applyFill="1" applyBorder="1" applyAlignment="1" applyProtection="1">
      <alignment horizontal="center" vertical="center" wrapText="1"/>
      <protection locked="0" hidden="1"/>
    </xf>
    <xf numFmtId="0" fontId="12" fillId="0" borderId="36" xfId="40" applyFont="1" applyFill="1" applyBorder="1" applyAlignment="1" applyProtection="1">
      <alignment horizontal="center" vertical="center" wrapText="1"/>
      <protection locked="0" hidden="1"/>
    </xf>
    <xf numFmtId="0" fontId="12" fillId="0" borderId="8" xfId="40" applyFont="1" applyFill="1" applyBorder="1" applyAlignment="1" applyProtection="1">
      <alignment horizontal="center" vertical="center" wrapText="1"/>
      <protection locked="0" hidden="1"/>
    </xf>
    <xf numFmtId="0" fontId="59" fillId="0" borderId="49" xfId="40" applyFont="1" applyFill="1" applyBorder="1" applyAlignment="1">
      <alignment horizontal="center" vertical="center" wrapText="1"/>
    </xf>
    <xf numFmtId="0" fontId="12" fillId="0" borderId="17" xfId="40" applyFont="1" applyFill="1" applyBorder="1" applyAlignment="1" applyProtection="1">
      <alignment horizontal="center" vertical="center" wrapText="1"/>
      <protection locked="0" hidden="1"/>
    </xf>
    <xf numFmtId="0" fontId="12" fillId="0" borderId="18" xfId="40" applyFont="1" applyFill="1" applyBorder="1" applyAlignment="1" applyProtection="1">
      <alignment horizontal="center" vertical="center" wrapText="1"/>
      <protection locked="0" hidden="1"/>
    </xf>
    <xf numFmtId="0" fontId="12" fillId="0" borderId="52" xfId="40" applyFont="1" applyFill="1" applyBorder="1" applyAlignment="1" applyProtection="1">
      <alignment horizontal="center"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42" xfId="40" applyFont="1" applyFill="1" applyBorder="1" applyAlignment="1" applyProtection="1">
      <alignment horizontal="center" vertical="center" wrapText="1"/>
      <protection locked="0" hidden="1"/>
    </xf>
    <xf numFmtId="0" fontId="12" fillId="0" borderId="14" xfId="40" applyFont="1" applyFill="1" applyBorder="1" applyAlignment="1" applyProtection="1">
      <alignment horizontal="center" vertical="center" wrapText="1"/>
      <protection locked="0" hidden="1"/>
    </xf>
    <xf numFmtId="0" fontId="59" fillId="0" borderId="10" xfId="40" applyFont="1" applyFill="1" applyBorder="1" applyAlignment="1">
      <alignment horizontal="center" vertical="center" wrapText="1"/>
    </xf>
    <xf numFmtId="0" fontId="20" fillId="0" borderId="14" xfId="40" applyFont="1" applyFill="1" applyBorder="1" applyAlignment="1" applyProtection="1">
      <alignment horizontal="center" vertical="center" wrapText="1"/>
      <protection locked="0" hidden="1"/>
    </xf>
    <xf numFmtId="0" fontId="20" fillId="0" borderId="10" xfId="40" applyFont="1" applyFill="1" applyBorder="1" applyAlignment="1" applyProtection="1">
      <alignment horizontal="center" vertical="center" wrapText="1"/>
      <protection locked="0" hidden="1"/>
    </xf>
    <xf numFmtId="0" fontId="20" fillId="0" borderId="8" xfId="40" applyFont="1" applyFill="1" applyBorder="1" applyAlignment="1" applyProtection="1">
      <alignment horizontal="center" vertical="center" wrapText="1"/>
      <protection locked="0" hidden="1"/>
    </xf>
    <xf numFmtId="0" fontId="20" fillId="0" borderId="49" xfId="40" applyFont="1" applyFill="1" applyBorder="1" applyAlignment="1" applyProtection="1">
      <alignment horizontal="center" vertical="center" wrapText="1"/>
      <protection locked="0" hidden="1"/>
    </xf>
    <xf numFmtId="0" fontId="12" fillId="0" borderId="11" xfId="40" applyFont="1" applyFill="1" applyBorder="1" applyAlignment="1" applyProtection="1">
      <alignment horizontal="center" vertical="center" wrapText="1"/>
      <protection locked="0" hidden="1"/>
    </xf>
    <xf numFmtId="0" fontId="12" fillId="0" borderId="13" xfId="40" applyFont="1" applyFill="1" applyBorder="1" applyAlignment="1" applyProtection="1">
      <alignment horizontal="center" vertical="center" wrapText="1"/>
      <protection locked="0" hidden="1"/>
    </xf>
    <xf numFmtId="0" fontId="94" fillId="0" borderId="8" xfId="40" applyFont="1" applyFill="1" applyBorder="1" applyAlignment="1" applyProtection="1">
      <alignment horizontal="center" vertical="center" shrinkToFit="1"/>
      <protection locked="0" hidden="1"/>
    </xf>
    <xf numFmtId="0" fontId="12" fillId="6"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14" fontId="12" fillId="0" borderId="38" xfId="40" applyNumberFormat="1" applyFont="1" applyFill="1" applyBorder="1" applyAlignment="1" applyProtection="1">
      <alignment horizontal="center" vertical="center" wrapText="1"/>
      <protection locked="0" hidden="1"/>
    </xf>
    <xf numFmtId="0" fontId="12" fillId="0" borderId="50" xfId="40" applyFont="1" applyFill="1" applyBorder="1" applyAlignment="1" applyProtection="1">
      <alignment horizontal="center" vertical="center" wrapText="1"/>
      <protection locked="0" hidden="1"/>
    </xf>
    <xf numFmtId="0" fontId="12" fillId="0" borderId="43" xfId="40" applyFont="1" applyFill="1" applyBorder="1" applyAlignment="1" applyProtection="1">
      <alignment horizontal="center" vertical="center" wrapText="1"/>
      <protection locked="0" hidden="1"/>
    </xf>
    <xf numFmtId="0" fontId="23" fillId="0" borderId="46" xfId="40" applyFont="1" applyFill="1" applyBorder="1" applyAlignment="1" applyProtection="1">
      <alignment horizontal="center" vertical="center" wrapText="1"/>
      <protection locked="0" hidden="1"/>
    </xf>
    <xf numFmtId="0" fontId="23" fillId="0" borderId="44" xfId="40" applyFont="1" applyFill="1" applyBorder="1" applyAlignment="1" applyProtection="1">
      <alignment horizontal="center" vertical="center" wrapText="1"/>
      <protection locked="0" hidden="1"/>
    </xf>
    <xf numFmtId="0" fontId="11" fillId="0" borderId="8" xfId="40" applyFont="1" applyBorder="1" applyAlignment="1" applyProtection="1">
      <alignment horizontal="center" vertical="center" shrinkToFit="1"/>
      <protection locked="0" hidden="1"/>
    </xf>
    <xf numFmtId="0" fontId="18" fillId="2" borderId="8" xfId="40" applyFont="1" applyFill="1" applyBorder="1" applyAlignment="1" applyProtection="1">
      <alignment horizontal="left" vertical="center" shrinkToFit="1"/>
      <protection locked="0" hidden="1"/>
    </xf>
    <xf numFmtId="0" fontId="12" fillId="0" borderId="9" xfId="40" applyFont="1" applyBorder="1" applyAlignment="1" applyProtection="1">
      <alignment horizontal="center" vertical="center" wrapText="1"/>
      <protection locked="0" hidden="1"/>
    </xf>
    <xf numFmtId="0" fontId="12" fillId="0" borderId="10" xfId="40" applyFont="1" applyBorder="1" applyAlignment="1" applyProtection="1">
      <alignment horizontal="center" vertical="center" wrapText="1"/>
      <protection locked="0" hidden="1"/>
    </xf>
    <xf numFmtId="0" fontId="9" fillId="0" borderId="11" xfId="40" applyFont="1" applyBorder="1" applyAlignment="1" applyProtection="1">
      <alignment horizontal="center" vertical="center" wrapText="1"/>
      <protection locked="0" hidden="1"/>
    </xf>
    <xf numFmtId="0" fontId="9" fillId="0" borderId="12" xfId="40" applyFont="1" applyBorder="1" applyAlignment="1" applyProtection="1">
      <alignment horizontal="center" vertical="center" wrapText="1"/>
      <protection locked="0" hidden="1"/>
    </xf>
    <xf numFmtId="0" fontId="9" fillId="0" borderId="13" xfId="40" applyFont="1" applyBorder="1" applyAlignment="1" applyProtection="1">
      <alignment horizontal="center" vertical="center" wrapText="1"/>
      <protection locked="0" hidden="1"/>
    </xf>
    <xf numFmtId="0" fontId="13" fillId="0" borderId="14" xfId="40" applyFont="1" applyBorder="1" applyAlignment="1" applyProtection="1">
      <alignment horizontal="center" vertical="center" wrapText="1"/>
      <protection locked="0" hidden="1"/>
    </xf>
    <xf numFmtId="0" fontId="13" fillId="0" borderId="8" xfId="40" applyFont="1" applyBorder="1" applyAlignment="1" applyProtection="1">
      <alignment horizontal="center"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15" xfId="40" applyFont="1" applyBorder="1" applyAlignment="1" applyProtection="1">
      <alignment horizontal="center" vertical="top" wrapText="1"/>
      <protection locked="0" hidden="1"/>
    </xf>
    <xf numFmtId="0" fontId="12" fillId="0" borderId="16" xfId="40" applyFont="1" applyBorder="1" applyAlignment="1" applyProtection="1">
      <alignment horizontal="center" vertical="top" wrapText="1"/>
      <protection locked="0" hidden="1"/>
    </xf>
    <xf numFmtId="0" fontId="9" fillId="0" borderId="17" xfId="40" applyFont="1" applyFill="1" applyBorder="1" applyAlignment="1" applyProtection="1">
      <alignment horizontal="center" vertical="center" wrapText="1"/>
      <protection locked="0" hidden="1"/>
    </xf>
    <xf numFmtId="0" fontId="9" fillId="0" borderId="16" xfId="40" applyFont="1" applyFill="1" applyBorder="1" applyAlignment="1" applyProtection="1">
      <alignment horizontal="center" vertical="center" wrapText="1"/>
      <protection locked="0" hidden="1"/>
    </xf>
    <xf numFmtId="0" fontId="9" fillId="0" borderId="18" xfId="40" applyFont="1" applyFill="1" applyBorder="1" applyAlignment="1" applyProtection="1">
      <alignment horizontal="center"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19" xfId="40" applyFont="1" applyBorder="1" applyAlignment="1" applyProtection="1">
      <alignment horizontal="center" vertical="center" wrapText="1"/>
      <protection locked="0" hidden="1"/>
    </xf>
    <xf numFmtId="0" fontId="12" fillId="0" borderId="30" xfId="40" applyFont="1" applyBorder="1" applyAlignment="1" applyProtection="1">
      <alignment horizontal="center" vertical="center" wrapText="1"/>
      <protection locked="0" hidden="1"/>
    </xf>
    <xf numFmtId="0" fontId="14" fillId="0" borderId="5" xfId="40" applyFont="1" applyFill="1" applyBorder="1" applyAlignment="1" applyProtection="1">
      <alignment horizontal="center" vertical="center" wrapText="1"/>
      <protection locked="0" hidden="1"/>
    </xf>
    <xf numFmtId="0" fontId="14" fillId="0" borderId="25" xfId="40" applyFont="1" applyFill="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1" xfId="40" applyFont="1" applyBorder="1" applyAlignment="1" applyProtection="1">
      <alignment horizontal="center" vertical="center" wrapText="1"/>
      <protection locked="0" hidden="1"/>
    </xf>
    <xf numFmtId="0" fontId="14" fillId="0" borderId="24" xfId="40" applyFont="1" applyBorder="1" applyAlignment="1" applyProtection="1">
      <alignment horizontal="center" vertical="center" wrapText="1"/>
      <protection locked="0" hidden="1"/>
    </xf>
    <xf numFmtId="0" fontId="14" fillId="0" borderId="19" xfId="40" applyFont="1" applyBorder="1" applyAlignment="1" applyProtection="1">
      <alignment horizontal="center" vertical="center" wrapText="1"/>
      <protection locked="0" hidden="1"/>
    </xf>
    <xf numFmtId="0" fontId="14" fillId="0" borderId="5" xfId="40" applyFont="1" applyBorder="1" applyAlignment="1" applyProtection="1">
      <alignment horizontal="center" vertical="center" wrapText="1"/>
      <protection locked="0" hidden="1"/>
    </xf>
    <xf numFmtId="0" fontId="14" fillId="0" borderId="25" xfId="40" applyFont="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22" xfId="40" applyFont="1" applyBorder="1" applyAlignment="1" applyProtection="1">
      <alignment horizontal="center" vertical="center" wrapText="1"/>
      <protection locked="0" hidden="1"/>
    </xf>
    <xf numFmtId="0" fontId="14" fillId="0" borderId="23" xfId="40" applyFont="1" applyBorder="1" applyAlignment="1" applyProtection="1">
      <alignment horizontal="center" vertical="center"/>
      <protection locked="0" hidden="1"/>
    </xf>
    <xf numFmtId="0" fontId="14" fillId="0" borderId="26" xfId="40" applyFont="1" applyBorder="1" applyAlignment="1" applyProtection="1">
      <alignment horizontal="center" vertical="center"/>
      <protection locked="0" hidden="1"/>
    </xf>
    <xf numFmtId="0" fontId="14" fillId="0" borderId="27" xfId="40" applyFont="1" applyBorder="1" applyAlignment="1" applyProtection="1">
      <alignment horizontal="center" vertical="center"/>
      <protection locked="0" hidden="1"/>
    </xf>
    <xf numFmtId="0" fontId="14" fillId="0" borderId="29" xfId="40" applyFont="1" applyBorder="1" applyAlignment="1" applyProtection="1">
      <alignment horizontal="center" vertical="center"/>
      <protection locked="0" hidden="1"/>
    </xf>
    <xf numFmtId="0" fontId="14" fillId="0" borderId="30" xfId="40" applyFont="1" applyBorder="1" applyAlignment="1" applyProtection="1">
      <alignment horizontal="center" vertical="center"/>
      <protection locked="0" hidden="1"/>
    </xf>
    <xf numFmtId="0" fontId="14" fillId="0" borderId="7" xfId="40" applyFont="1" applyBorder="1" applyAlignment="1" applyProtection="1">
      <alignment horizontal="center" vertical="center" wrapText="1"/>
      <protection locked="0" hidden="1"/>
    </xf>
    <xf numFmtId="0" fontId="99" fillId="0" borderId="31" xfId="40" applyFont="1" applyFill="1" applyBorder="1" applyAlignment="1" applyProtection="1">
      <alignment horizontal="left" vertical="center" wrapText="1"/>
      <protection locked="0" hidden="1"/>
    </xf>
    <xf numFmtId="0" fontId="99" fillId="0" borderId="32" xfId="40" applyFont="1" applyFill="1" applyBorder="1" applyAlignment="1" applyProtection="1">
      <alignment horizontal="left" vertical="center" wrapText="1"/>
      <protection locked="0" hidden="1"/>
    </xf>
    <xf numFmtId="0" fontId="12" fillId="0" borderId="31" xfId="40" applyFont="1" applyBorder="1" applyAlignment="1" applyProtection="1">
      <alignment horizontal="center" vertical="center" wrapText="1"/>
      <protection locked="0" hidden="1"/>
    </xf>
    <xf numFmtId="0" fontId="12" fillId="0" borderId="32" xfId="40" applyFont="1" applyBorder="1" applyAlignment="1" applyProtection="1">
      <alignment horizontal="center" vertical="center" wrapText="1"/>
      <protection locked="0" hidden="1"/>
    </xf>
    <xf numFmtId="0" fontId="12" fillId="0" borderId="34" xfId="40" applyFont="1" applyBorder="1" applyAlignment="1" applyProtection="1">
      <alignment horizontal="center" vertical="center" wrapText="1"/>
      <protection locked="0" hidden="1"/>
    </xf>
    <xf numFmtId="0" fontId="18" fillId="6" borderId="22" xfId="40" applyFont="1" applyFill="1" applyBorder="1" applyAlignment="1" applyProtection="1">
      <alignment horizontal="left" vertical="top" wrapText="1"/>
      <protection locked="0" hidden="1"/>
    </xf>
    <xf numFmtId="0" fontId="18" fillId="6" borderId="35" xfId="40" applyFont="1" applyFill="1" applyBorder="1" applyAlignment="1" applyProtection="1">
      <alignment horizontal="left" vertical="top" wrapText="1"/>
      <protection locked="0" hidden="1"/>
    </xf>
    <xf numFmtId="0" fontId="18" fillId="6" borderId="36" xfId="40" applyFont="1" applyFill="1" applyBorder="1" applyAlignment="1" applyProtection="1">
      <alignment horizontal="left" vertical="top" wrapText="1"/>
      <protection locked="0" hidden="1"/>
    </xf>
    <xf numFmtId="0" fontId="18" fillId="6" borderId="8" xfId="40" applyFont="1" applyFill="1" applyBorder="1" applyAlignment="1" applyProtection="1">
      <alignment horizontal="left" vertical="top" wrapText="1"/>
      <protection locked="0" hidden="1"/>
    </xf>
    <xf numFmtId="0" fontId="12" fillId="0" borderId="15" xfId="40" applyFont="1" applyBorder="1" applyAlignment="1" applyProtection="1">
      <alignment horizontal="left" vertical="center" wrapText="1"/>
      <protection locked="0" hidden="1"/>
    </xf>
    <xf numFmtId="0" fontId="12" fillId="0" borderId="16" xfId="40" applyFont="1" applyBorder="1" applyAlignment="1" applyProtection="1">
      <alignment horizontal="left" vertical="center" wrapText="1"/>
      <protection locked="0" hidden="1"/>
    </xf>
    <xf numFmtId="0" fontId="12" fillId="0" borderId="18" xfId="40" applyFont="1" applyBorder="1" applyAlignment="1" applyProtection="1">
      <alignment horizontal="left" vertical="center" wrapText="1"/>
      <protection locked="0" hidden="1"/>
    </xf>
    <xf numFmtId="0" fontId="12" fillId="0" borderId="0" xfId="40" applyFont="1" applyAlignment="1" applyProtection="1">
      <alignment horizontal="left" vertical="center"/>
      <protection locked="0" hidden="1"/>
    </xf>
    <xf numFmtId="0" fontId="81" fillId="0" borderId="84" xfId="17" applyFont="1" applyFill="1" applyBorder="1" applyAlignment="1">
      <alignment horizontal="left" vertical="top"/>
    </xf>
    <xf numFmtId="0" fontId="59" fillId="0" borderId="84" xfId="17" applyBorder="1" applyAlignment="1">
      <alignment horizontal="left" vertical="top"/>
    </xf>
    <xf numFmtId="0" fontId="81" fillId="0" borderId="83" xfId="17" applyFont="1" applyFill="1" applyBorder="1" applyAlignment="1">
      <alignment horizontal="center" vertical="center" wrapText="1"/>
    </xf>
    <xf numFmtId="0" fontId="80" fillId="0" borderId="83" xfId="17" applyFont="1" applyBorder="1" applyAlignment="1">
      <alignment horizontal="center" vertical="center" wrapText="1"/>
    </xf>
    <xf numFmtId="0" fontId="82" fillId="0" borderId="83" xfId="17" applyFont="1" applyFill="1" applyBorder="1" applyAlignment="1">
      <alignment horizontal="center" vertical="center" wrapText="1"/>
    </xf>
    <xf numFmtId="0" fontId="59" fillId="0" borderId="83" xfId="17" applyBorder="1" applyAlignment="1">
      <alignment vertical="center" wrapText="1"/>
    </xf>
    <xf numFmtId="0" fontId="58" fillId="0" borderId="83" xfId="17" applyFont="1" applyFill="1" applyBorder="1" applyAlignment="1">
      <alignment horizontal="center" vertical="center" wrapText="1"/>
    </xf>
    <xf numFmtId="0" fontId="59" fillId="0" borderId="83" xfId="17" applyBorder="1" applyAlignment="1">
      <alignment horizontal="center" vertical="center" wrapText="1"/>
    </xf>
    <xf numFmtId="31" fontId="58" fillId="0" borderId="83" xfId="17" applyNumberFormat="1" applyFont="1" applyFill="1" applyBorder="1" applyAlignment="1">
      <alignment horizontal="center" vertical="center" wrapText="1"/>
    </xf>
    <xf numFmtId="0" fontId="79" fillId="0" borderId="53" xfId="17" applyFont="1" applyFill="1" applyBorder="1" applyAlignment="1">
      <alignment horizontal="left" vertical="center" wrapText="1"/>
    </xf>
    <xf numFmtId="0" fontId="79" fillId="0" borderId="38" xfId="17" applyFont="1" applyFill="1" applyBorder="1" applyAlignment="1">
      <alignment horizontal="left" vertical="center" wrapText="1"/>
    </xf>
    <xf numFmtId="0" fontId="59" fillId="0" borderId="38" xfId="17" applyBorder="1" applyAlignment="1">
      <alignment wrapText="1"/>
    </xf>
    <xf numFmtId="0" fontId="59" fillId="0" borderId="17" xfId="17" applyBorder="1" applyAlignment="1">
      <alignment wrapText="1"/>
    </xf>
    <xf numFmtId="0" fontId="59" fillId="0" borderId="50" xfId="17" applyBorder="1" applyAlignment="1">
      <alignment wrapText="1"/>
    </xf>
    <xf numFmtId="0" fontId="79" fillId="0" borderId="19" xfId="17" applyFont="1" applyFill="1" applyBorder="1" applyAlignment="1">
      <alignment horizontal="center" vertical="center" wrapText="1"/>
    </xf>
    <xf numFmtId="0" fontId="79" fillId="0" borderId="21" xfId="17" applyFont="1" applyFill="1" applyBorder="1" applyAlignment="1">
      <alignment horizontal="center" vertical="center" wrapText="1"/>
    </xf>
    <xf numFmtId="0" fontId="79" fillId="0" borderId="28" xfId="17" applyFont="1" applyFill="1" applyBorder="1" applyAlignment="1" applyProtection="1">
      <alignment horizontal="center" vertical="center" wrapText="1"/>
      <protection locked="0"/>
    </xf>
    <xf numFmtId="0" fontId="79" fillId="0" borderId="7" xfId="17" applyFont="1" applyFill="1" applyBorder="1" applyAlignment="1" applyProtection="1">
      <alignment horizontal="center" vertical="center" wrapText="1"/>
      <protection locked="0"/>
    </xf>
    <xf numFmtId="0" fontId="79" fillId="0" borderId="26" xfId="17" applyFont="1" applyFill="1" applyBorder="1" applyAlignment="1" applyProtection="1">
      <alignment horizontal="center" vertical="center" wrapText="1"/>
      <protection locked="0"/>
    </xf>
    <xf numFmtId="0" fontId="59" fillId="0" borderId="27" xfId="17" applyBorder="1" applyAlignment="1">
      <alignment horizontal="center" vertical="center" wrapText="1"/>
    </xf>
    <xf numFmtId="0" fontId="59" fillId="0" borderId="26" xfId="17" applyBorder="1" applyAlignment="1">
      <alignment horizontal="center" vertical="center" wrapText="1"/>
    </xf>
    <xf numFmtId="0" fontId="59" fillId="0" borderId="29" xfId="17" applyBorder="1" applyAlignment="1">
      <alignment horizontal="center" vertical="center" wrapText="1"/>
    </xf>
    <xf numFmtId="0" fontId="59" fillId="0" borderId="30" xfId="17" applyBorder="1" applyAlignment="1">
      <alignment horizontal="center" vertical="center" wrapText="1"/>
    </xf>
    <xf numFmtId="0" fontId="79" fillId="0" borderId="26" xfId="17" applyFont="1" applyFill="1" applyBorder="1" applyAlignment="1">
      <alignment horizontal="center" vertical="center" wrapText="1"/>
    </xf>
    <xf numFmtId="0" fontId="79" fillId="0" borderId="0" xfId="17" applyFont="1" applyFill="1" applyBorder="1" applyAlignment="1">
      <alignment horizontal="center" vertical="center" wrapText="1"/>
    </xf>
    <xf numFmtId="0" fontId="59" fillId="0" borderId="0" xfId="17" applyBorder="1" applyAlignment="1">
      <alignment horizontal="center" vertical="center" wrapText="1"/>
    </xf>
    <xf numFmtId="0" fontId="59" fillId="0" borderId="0" xfId="17" applyAlignment="1">
      <alignment horizontal="center" vertical="center" wrapText="1"/>
    </xf>
    <xf numFmtId="0" fontId="59" fillId="0" borderId="20" xfId="17" applyBorder="1" applyAlignment="1">
      <alignment horizontal="center" vertical="center" wrapText="1"/>
    </xf>
    <xf numFmtId="0" fontId="79" fillId="0" borderId="85" xfId="17" applyFont="1" applyFill="1" applyBorder="1" applyAlignment="1">
      <alignment horizontal="center" vertical="center" wrapText="1"/>
    </xf>
    <xf numFmtId="0" fontId="59" fillId="0" borderId="83" xfId="17" applyBorder="1" applyAlignment="1">
      <alignment horizontal="center" wrapText="1"/>
    </xf>
    <xf numFmtId="0" fontId="59" fillId="0" borderId="86" xfId="17" applyBorder="1" applyAlignment="1">
      <alignment horizontal="center" wrapText="1"/>
    </xf>
    <xf numFmtId="0" fontId="84" fillId="0" borderId="85" xfId="17" applyFont="1" applyBorder="1" applyAlignment="1">
      <alignment horizontal="center" vertical="center" wrapText="1"/>
    </xf>
    <xf numFmtId="0" fontId="84" fillId="0" borderId="83" xfId="17" applyFont="1" applyBorder="1" applyAlignment="1">
      <alignment horizontal="center" vertical="center" wrapText="1"/>
    </xf>
    <xf numFmtId="0" fontId="84" fillId="0" borderId="86" xfId="17" applyFont="1" applyBorder="1" applyAlignment="1">
      <alignment horizontal="center" vertical="center" wrapText="1"/>
    </xf>
    <xf numFmtId="0" fontId="4" fillId="6" borderId="33" xfId="17" applyFont="1" applyFill="1" applyBorder="1" applyAlignment="1">
      <alignment horizontal="left" vertical="center" wrapText="1"/>
    </xf>
    <xf numFmtId="0" fontId="59" fillId="6" borderId="32" xfId="17" applyFont="1" applyFill="1" applyBorder="1" applyAlignment="1">
      <alignment horizontal="left" vertical="center" wrapText="1"/>
    </xf>
    <xf numFmtId="0" fontId="59" fillId="6" borderId="34" xfId="17" applyFont="1" applyFill="1" applyBorder="1" applyAlignment="1">
      <alignment horizontal="left" vertical="center" wrapText="1"/>
    </xf>
    <xf numFmtId="0" fontId="79" fillId="0" borderId="7" xfId="17" applyFont="1" applyFill="1" applyBorder="1" applyAlignment="1">
      <alignment horizontal="center" vertical="center" wrapText="1"/>
    </xf>
    <xf numFmtId="0" fontId="59" fillId="0" borderId="7" xfId="17" applyBorder="1" applyAlignment="1">
      <alignment horizontal="center" wrapText="1"/>
    </xf>
    <xf numFmtId="0" fontId="59" fillId="0" borderId="33" xfId="17" applyBorder="1" applyAlignment="1">
      <alignment horizontal="center" wrapText="1"/>
    </xf>
    <xf numFmtId="0" fontId="59" fillId="0" borderId="44" xfId="17" applyBorder="1" applyAlignment="1">
      <alignment horizontal="center" wrapText="1"/>
    </xf>
    <xf numFmtId="0" fontId="59"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wrapText="1"/>
    </xf>
    <xf numFmtId="0" fontId="59" fillId="0" borderId="0" xfId="0" applyFont="1" applyAlignment="1">
      <alignment vertical="center" wrapText="1"/>
    </xf>
    <xf numFmtId="0" fontId="0" fillId="0" borderId="0" xfId="0" applyAlignment="1">
      <alignment vertical="center" wrapText="1"/>
    </xf>
    <xf numFmtId="0" fontId="8" fillId="0" borderId="7" xfId="19" applyFont="1" applyBorder="1" applyAlignment="1" applyProtection="1">
      <alignment horizontal="center" vertical="center"/>
      <protection hidden="1"/>
    </xf>
    <xf numFmtId="0" fontId="7" fillId="0" borderId="0" xfId="19" applyFont="1" applyAlignment="1" applyProtection="1">
      <alignment horizontal="center" vertical="center"/>
      <protection hidden="1"/>
    </xf>
    <xf numFmtId="0" fontId="102" fillId="0" borderId="0" xfId="19" applyFont="1" applyAlignment="1" applyProtection="1">
      <alignment horizontal="center" vertical="center" wrapText="1"/>
      <protection hidden="1"/>
    </xf>
    <xf numFmtId="0" fontId="103" fillId="0" borderId="0" xfId="0" applyFont="1" applyAlignment="1">
      <alignment horizontal="center" vertical="center" wrapText="1"/>
    </xf>
    <xf numFmtId="0" fontId="12" fillId="6" borderId="0" xfId="0" applyFont="1" applyFill="1" applyAlignment="1" applyProtection="1">
      <alignment horizontal="left" vertical="center"/>
      <protection locked="0" hidden="1"/>
    </xf>
    <xf numFmtId="0" fontId="7" fillId="6" borderId="7" xfId="0" applyFont="1" applyFill="1" applyBorder="1" applyAlignment="1" applyProtection="1">
      <alignment horizontal="left" vertical="top" wrapText="1"/>
      <protection locked="0" hidden="1"/>
    </xf>
    <xf numFmtId="0" fontId="9" fillId="6" borderId="33" xfId="0" applyFont="1" applyFill="1" applyBorder="1" applyAlignment="1" applyProtection="1">
      <alignment horizontal="left" vertical="top" wrapText="1"/>
      <protection locked="0" hidden="1"/>
    </xf>
    <xf numFmtId="0" fontId="9" fillId="6" borderId="32" xfId="0" applyFont="1" applyFill="1" applyBorder="1" applyAlignment="1" applyProtection="1">
      <alignment horizontal="left" vertical="top" wrapText="1"/>
      <protection locked="0" hidden="1"/>
    </xf>
    <xf numFmtId="0" fontId="9" fillId="6" borderId="35" xfId="0" applyFont="1" applyFill="1" applyBorder="1" applyAlignment="1" applyProtection="1">
      <alignment horizontal="left" vertical="top" wrapText="1"/>
      <protection locked="0" hidden="1"/>
    </xf>
    <xf numFmtId="0" fontId="9" fillId="6" borderId="32" xfId="0" applyFont="1" applyFill="1" applyBorder="1" applyAlignment="1" applyProtection="1">
      <alignment vertical="top" wrapText="1" horizontal="left"/>
      <protection locked="0" hidden="1"/>
    </xf>
    <xf numFmtId="0" fontId="9" fillId="6" borderId="30" xfId="0" applyFont="1" applyFill="1" applyBorder="1" applyAlignment="1" applyProtection="1">
      <alignment horizontal="left" vertical="top" wrapText="1"/>
      <protection locked="0" hidden="1"/>
    </xf>
    <xf numFmtId="0" fontId="9" fillId="6" borderId="30" xfId="0" applyFont="1" applyFill="1" applyBorder="1" applyAlignment="1" applyProtection="1">
      <alignment vertical="top" wrapText="1" horizontal="left"/>
      <protection locked="0" hidden="1"/>
    </xf>
    <xf numFmtId="0" fontId="9" fillId="6" borderId="22" xfId="0" applyFont="1" applyFill="1" applyBorder="1" applyAlignment="1" applyProtection="1">
      <alignment horizontal="left" vertical="top" wrapText="1"/>
      <protection locked="0" hidden="1"/>
    </xf>
    <xf numFmtId="0" fontId="9" fillId="6" borderId="33" xfId="0" applyFont="1" applyFill="1" applyBorder="1" applyAlignment="1" applyProtection="1">
      <alignment horizontal="left" vertical="top" wrapText="1"/>
      <protection locked="0" hidden="1"/>
    </xf>
    <xf numFmtId="0" fontId="7" fillId="6" borderId="31" xfId="0" applyFont="1" applyFill="1" applyBorder="1" applyAlignment="1" applyProtection="1">
      <alignment horizontal="left" vertical="top" wrapText="1"/>
      <protection locked="0" hidden="1"/>
    </xf>
    <xf numFmtId="0" fontId="55" fillId="6" borderId="22" xfId="40" applyFont="1" applyFill="1" applyBorder="1" applyAlignment="1" applyProtection="1">
      <alignment horizontal="left" vertical="top" wrapText="1"/>
      <protection locked="0" hidden="1"/>
    </xf>
    <xf numFmtId="0" fontId="64" fillId="6" borderId="22" xfId="0" applyFont="1" applyFill="1" applyBorder="1" applyAlignment="1" applyProtection="1">
      <alignment horizontal="left" vertical="top" wrapText="1"/>
      <protection locked="0" hidden="1"/>
    </xf>
    <xf numFmtId="0" fontId="7" fillId="6" borderId="22" xfId="40" applyFont="1" applyFill="1" applyBorder="1" applyAlignment="1" applyProtection="1">
      <alignment horizontal="left" vertical="top" wrapText="1"/>
      <protection locked="0" hidden="1"/>
    </xf>
    <xf numFmtId="0" fontId="18" fillId="6" borderId="22" xfId="40" applyFont="1" applyFill="1" applyBorder="1" applyAlignment="1" applyProtection="1">
      <alignment horizontal="left" vertical="top" wrapText="1"/>
      <protection locked="0" hidden="1"/>
    </xf>
    <xf numFmtId="0" fontId="4" fillId="6" borderId="33" xfId="17" applyFont="1" applyFill="1" applyBorder="1" applyAlignment="1">
      <alignment horizontal="left" vertical="top" wrapText="1"/>
    </xf>
    <xf numFmtId="0" fontId="59" fillId="6" borderId="0" xfId="0" applyFont="1" applyFill="1" applyAlignment="1">
      <alignment vertical="top" wrapText="1" horizontal="left"/>
    </xf>
    <xf numFmtId="0" fontId="59" fillId="0" borderId="0" xfId="0" applyFont="1" applyAlignment="1">
      <alignment vertical="top" wrapText="1" horizontal="left"/>
    </xf>
    <xf numFmtId="0" fontId="59" fillId="6" borderId="0" xfId="0" applyFont="1" applyFill="1" applyAlignment="1">
      <alignment horizontal="left" vertical="top" wrapText="1"/>
    </xf>
    <xf numFmtId="0" fontId="60" fillId="0" borderId="31" xfId="0" applyFont="1" applyFill="1" applyBorder="1" applyAlignment="1" applyProtection="1">
      <alignment horizontal="left" vertical="top" wrapText="1"/>
      <protection locked="0" hidden="1"/>
    </xf>
    <xf numFmtId="0" fontId="87" fillId="0" borderId="31" xfId="0" applyFont="1" applyFill="1" applyBorder="1" applyAlignment="1" applyProtection="1">
      <alignment horizontal="left" vertical="top" wrapText="1"/>
      <protection locked="0" hidden="1"/>
    </xf>
  </cellXfs>
  <cellStyles count="46">
    <cellStyle name="@_text" xfId="39"/>
    <cellStyle name="_Book1" xfId="12"/>
    <cellStyle name="fs" xfId="11"/>
    <cellStyle name="Grey" xfId="13"/>
    <cellStyle name="Input [yellow]" xfId="1"/>
    <cellStyle name="Normal - Style1" xfId="14"/>
    <cellStyle name="Normal_0105第二套审计报表定稿" xfId="9"/>
    <cellStyle name="Percent [2]" xfId="8"/>
    <cellStyle name="S1-0" xfId="15"/>
    <cellStyle name="S1-1" xfId="6"/>
    <cellStyle name="S1-2" xfId="7"/>
    <cellStyle name="S1-3" xfId="2"/>
    <cellStyle name="S1-4" xfId="10"/>
    <cellStyle name="S1-5" xfId="4"/>
    <cellStyle name="S1-6" xfId="3"/>
    <cellStyle name="差_Book1" xfId="16"/>
    <cellStyle name="常规" xfId="0" builtinId="0"/>
    <cellStyle name="常规 14" xfId="40"/>
    <cellStyle name="常规 16" xfId="41"/>
    <cellStyle name="常规 2" xfId="17"/>
    <cellStyle name="常规 2 4" xfId="44"/>
    <cellStyle name="常规 3" xfId="18"/>
    <cellStyle name="常规 4" xfId="19"/>
    <cellStyle name="常规 5" xfId="38"/>
    <cellStyle name="常规 6" xfId="42"/>
    <cellStyle name="常规 7" xfId="43"/>
    <cellStyle name="常规 8" xfId="45"/>
    <cellStyle name="常规_合同档案" xfId="5"/>
    <cellStyle name="好_Book1" xfId="20"/>
    <cellStyle name="霓付 [0]_97MBO" xfId="21"/>
    <cellStyle name="霓付_97MBO" xfId="22"/>
    <cellStyle name="烹拳 [0]_97MBO" xfId="23"/>
    <cellStyle name="烹拳_97MBO" xfId="24"/>
    <cellStyle name="普通_ 白土" xfId="25"/>
    <cellStyle name="千分位[0]_ 白土" xfId="26"/>
    <cellStyle name="千分位_ 白土" xfId="27"/>
    <cellStyle name="千位[0]_laroux" xfId="28"/>
    <cellStyle name="千位_laroux" xfId="29"/>
    <cellStyle name="钎霖_laroux" xfId="30"/>
    <cellStyle name="样式 1" xfId="31"/>
    <cellStyle name="콤마 [0]_BOILER-CO1" xfId="32"/>
    <cellStyle name="콤마_BOILER-CO1" xfId="33"/>
    <cellStyle name="통화 [0]_BOILER-CO1" xfId="34"/>
    <cellStyle name="통화_BOILER-CO1" xfId="35"/>
    <cellStyle name="표준_0N-HANDLING " xfId="36"/>
    <cellStyle name="표준_kc-elec system check list" xfId="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checked="Checked"/>
</file>

<file path=xl/ctrlProps/ctrlProp4.xml><?xml version="1.0" encoding="utf-8"?>
<formControlPr xmlns="http://schemas.microsoft.com/office/spreadsheetml/2009/9/main" objectType="CheckBox"/>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23</xdr:row>
          <xdr:rowOff>0</xdr:rowOff>
        </xdr:from>
        <xdr:to>
          <xdr:col>2</xdr:col>
          <xdr:colOff>312420</xdr:colOff>
          <xdr:row>24</xdr:row>
          <xdr:rowOff>22860</xdr:rowOff>
        </xdr:to>
        <xdr:sp macro="" textlink="">
          <xdr:nvSpPr>
            <xdr:cNvPr id="14337" name="Check Box 1" hidden="1">
              <a:extLst>
                <a:ext uri="{63B3BB69-23CF-44E3-9099-C40C66FF867C}">
                  <a14:compatExt spid="_x0000_s1433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24</xdr:row>
          <xdr:rowOff>0</xdr:rowOff>
        </xdr:from>
        <xdr:to>
          <xdr:col>2</xdr:col>
          <xdr:colOff>312420</xdr:colOff>
          <xdr:row>25</xdr:row>
          <xdr:rowOff>22860</xdr:rowOff>
        </xdr:to>
        <xdr:sp macro="" textlink="">
          <xdr:nvSpPr>
            <xdr:cNvPr id="14338" name="Check Box 2" hidden="1">
              <a:extLst>
                <a:ext uri="{63B3BB69-23CF-44E3-9099-C40C66FF867C}">
                  <a14:compatExt spid="_x0000_s1433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5</xdr:col>
      <xdr:colOff>19050</xdr:colOff>
      <xdr:row>0</xdr:row>
      <xdr:rowOff>142875</xdr:rowOff>
    </xdr:from>
    <xdr:to>
      <xdr:col>5</xdr:col>
      <xdr:colOff>666750</xdr:colOff>
      <xdr:row>1</xdr:row>
      <xdr:rowOff>192405</xdr:rowOff>
    </xdr:to>
    <xdr:pic>
      <xdr:nvPicPr>
        <xdr:cNvPr id="10281"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686175" y="142875"/>
          <a:ext cx="647700" cy="316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95250</xdr:colOff>
      <xdr:row>2</xdr:row>
      <xdr:rowOff>219075</xdr:rowOff>
    </xdr:from>
    <xdr:to>
      <xdr:col>10</xdr:col>
      <xdr:colOff>209550</xdr:colOff>
      <xdr:row>4</xdr:row>
      <xdr:rowOff>200025</xdr:rowOff>
    </xdr:to>
    <xdr:pic>
      <xdr:nvPicPr>
        <xdr:cNvPr id="3201"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14925" y="54800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220274</xdr:colOff>
      <xdr:row>1</xdr:row>
      <xdr:rowOff>270065</xdr:rowOff>
    </xdr:from>
    <xdr:to>
      <xdr:col>9</xdr:col>
      <xdr:colOff>593913</xdr:colOff>
      <xdr:row>2</xdr:row>
      <xdr:rowOff>280150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763260" y="584200"/>
          <a:ext cx="1059815" cy="410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9525</xdr:colOff>
      <xdr:row>1</xdr:row>
      <xdr:rowOff>19050</xdr:rowOff>
    </xdr:from>
    <xdr:to>
      <xdr:col>10</xdr:col>
      <xdr:colOff>333374</xdr:colOff>
      <xdr:row>2</xdr:row>
      <xdr:rowOff>381000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625465" y="331470"/>
          <a:ext cx="1299209" cy="712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114300</xdr:colOff>
      <xdr:row>1</xdr:row>
      <xdr:rowOff>104775</xdr:rowOff>
    </xdr:from>
    <xdr:to>
      <xdr:col>11</xdr:col>
      <xdr:colOff>552450</xdr:colOff>
      <xdr:row>2</xdr:row>
      <xdr:rowOff>333375</xdr:rowOff>
    </xdr:to>
    <xdr:pic>
      <xdr:nvPicPr>
        <xdr:cNvPr id="15387"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486400" y="44767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38100</xdr:colOff>
      <xdr:row>3</xdr:row>
      <xdr:rowOff>114300</xdr:rowOff>
    </xdr:from>
    <xdr:to>
      <xdr:col>8</xdr:col>
      <xdr:colOff>476251</xdr:colOff>
      <xdr:row>4</xdr:row>
      <xdr:rowOff>438150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353175" y="419100"/>
          <a:ext cx="1362076"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xdr:col>
          <xdr:colOff>952500</xdr:colOff>
          <xdr:row>3</xdr:row>
          <xdr:rowOff>289560</xdr:rowOff>
        </xdr:from>
        <xdr:to>
          <xdr:col>1</xdr:col>
          <xdr:colOff>998220</xdr:colOff>
          <xdr:row>3</xdr:row>
          <xdr:rowOff>327660</xdr:rowOff>
        </xdr:to>
        <xdr:sp macro="" textlink="">
          <xdr:nvSpPr>
            <xdr:cNvPr id="29697" name="Check Box 1951" hidden="1">
              <a:extLst>
                <a:ext uri="{63B3BB69-23CF-44E3-9099-C40C66FF867C}">
                  <a14:compatExt spid="_x0000_s2969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449580</xdr:colOff>
          <xdr:row>3</xdr:row>
          <xdr:rowOff>289560</xdr:rowOff>
        </xdr:from>
        <xdr:to>
          <xdr:col>1</xdr:col>
          <xdr:colOff>495300</xdr:colOff>
          <xdr:row>3</xdr:row>
          <xdr:rowOff>327660</xdr:rowOff>
        </xdr:to>
        <xdr:sp macro="" textlink="">
          <xdr:nvSpPr>
            <xdr:cNvPr id="29698" name="Check Box 2" hidden="1">
              <a:extLst>
                <a:ext uri="{63B3BB69-23CF-44E3-9099-C40C66FF867C}">
                  <a14:compatExt spid="_x0000_s2969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5</xdr:col>
      <xdr:colOff>619125</xdr:colOff>
      <xdr:row>1</xdr:row>
      <xdr:rowOff>104775</xdr:rowOff>
    </xdr:from>
    <xdr:to>
      <xdr:col>6</xdr:col>
      <xdr:colOff>682662</xdr:colOff>
      <xdr:row>2</xdr:row>
      <xdr:rowOff>190500</xdr:rowOff>
    </xdr:to>
    <xdr:pic>
      <xdr:nvPicPr>
        <xdr:cNvPr id="2"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4109085" y="348615"/>
          <a:ext cx="749337"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114300</xdr:colOff>
      <xdr:row>1</xdr:row>
      <xdr:rowOff>95250</xdr:rowOff>
    </xdr:from>
    <xdr:to>
      <xdr:col>8</xdr:col>
      <xdr:colOff>152400</xdr:colOff>
      <xdr:row>3</xdr:row>
      <xdr:rowOff>361839</xdr:rowOff>
    </xdr:to>
    <xdr:pic>
      <xdr:nvPicPr>
        <xdr:cNvPr id="2" name="图片 1"/>
        <xdr:cNvPicPr>
          <a:picLocks noChangeAspect="1"/>
        </xdr:cNvPicPr>
      </xdr:nvPicPr>
      <xdr:blipFill>
        <a:blip xmlns:r="http://schemas.openxmlformats.org/officeDocument/2006/relationships" r:embed="rId1"/>
        <a:stretch>
          <a:fillRect/>
        </a:stretch>
      </xdr:blipFill>
      <xdr:spPr>
        <a:xfrm>
          <a:off x="2914650" y="285750"/>
          <a:ext cx="2162175" cy="666639"/>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view="pageBreakPreview" zoomScaleNormal="100" zoomScaleSheetLayoutView="100" workbookViewId="0">
      <selection activeCell="K3" sqref="K3:K14"/>
    </sheetView>
  </sheetViews>
  <sheetFormatPr defaultColWidth="9" defaultRowHeight="15.6"/>
  <cols>
    <col min="1" max="1" width="4.8984375" style="180" customWidth="1"/>
    <col min="2" max="2" width="14.59765625" style="180" customWidth="1"/>
    <col min="3" max="3" width="8.19921875" style="180" customWidth="1"/>
    <col min="4" max="5" width="9" style="180"/>
    <col min="6" max="6" width="17.5" style="180" customWidth="1"/>
    <col min="7" max="7" width="19.19921875" style="180" customWidth="1"/>
    <col min="8" max="8" width="7.09765625" style="180" customWidth="1"/>
    <col min="9" max="10" width="9" style="180"/>
    <col min="11" max="11" width="24.5" style="180" customWidth="1"/>
    <col min="12" max="16384" width="9" style="180"/>
  </cols>
  <sheetData>
    <row r="1" spans="1:11" ht="23.1" customHeight="1">
      <c r="A1" s="332" t="s">
        <v>16</v>
      </c>
      <c r="B1" s="332"/>
      <c r="C1" s="332"/>
      <c r="D1" s="332"/>
      <c r="E1" s="332"/>
      <c r="F1" s="332"/>
      <c r="G1" s="332"/>
      <c r="H1" s="332"/>
      <c r="I1" s="332"/>
    </row>
    <row r="2" spans="1:11" ht="24.9" customHeight="1">
      <c r="A2" s="331" t="s">
        <v>44</v>
      </c>
      <c r="B2" s="331"/>
      <c r="C2" s="331"/>
      <c r="D2" s="331"/>
      <c r="E2" s="331"/>
      <c r="F2" s="331"/>
      <c r="G2" s="331"/>
      <c r="H2" s="331"/>
      <c r="I2" s="331"/>
    </row>
    <row r="3" spans="1:11" s="181" customFormat="1" ht="24.9" customHeight="1">
      <c r="A3" s="333" t="str">
        <f>"计划号："&amp;'封面'!E8</f>
      </c>
      <c r="B3" s="333"/>
      <c r="C3" s="333"/>
      <c r="D3" s="334" t="str">
        <f>"客户："&amp;'封面'!E11</f>
      </c>
      <c r="E3" s="335"/>
      <c r="F3" s="336"/>
      <c r="G3" s="334" t="str">
        <f>"业务员："&amp;'封面'!E17</f>
      </c>
      <c r="H3" s="335"/>
      <c r="I3" s="336"/>
      <c r="K3" s="330" t="s">
        <v>43</v>
      </c>
    </row>
    <row r="4" spans="1:11" s="181" customFormat="1" ht="24.9" customHeight="1">
      <c r="A4" s="337" t="s">
        <v>45</v>
      </c>
      <c r="B4" s="338"/>
      <c r="C4" s="338"/>
      <c r="D4" s="339"/>
      <c r="E4" s="337" t="s">
        <v>46</v>
      </c>
      <c r="F4" s="338"/>
      <c r="G4" s="338"/>
      <c r="H4" s="338"/>
      <c r="I4" s="339"/>
      <c r="K4" s="330"/>
    </row>
    <row r="5" spans="1:11" ht="24.9" customHeight="1">
      <c r="A5" s="182" t="s">
        <v>40</v>
      </c>
      <c r="B5" s="182" t="s">
        <v>47</v>
      </c>
      <c r="C5" s="182" t="s">
        <v>48</v>
      </c>
      <c r="D5" s="182" t="s">
        <v>49</v>
      </c>
      <c r="E5" s="182" t="s">
        <v>40</v>
      </c>
      <c r="F5" s="182" t="s">
        <v>50</v>
      </c>
      <c r="G5" s="182" t="s">
        <v>51</v>
      </c>
      <c r="H5" s="182" t="s">
        <v>48</v>
      </c>
      <c r="I5" s="182" t="s">
        <v>52</v>
      </c>
      <c r="K5" s="330"/>
    </row>
    <row r="6" spans="1:11" ht="24.9" customHeight="1">
      <c r="A6" s="182">
        <v>1</v>
      </c>
      <c r="B6" s="183" t="s">
        <v>53</v>
      </c>
      <c r="C6" s="182"/>
      <c r="D6" s="182"/>
      <c r="E6" s="182">
        <v>1</v>
      </c>
      <c r="F6" s="182"/>
      <c r="G6" s="182"/>
      <c r="H6" s="182"/>
      <c r="I6" s="182"/>
      <c r="K6" s="330"/>
    </row>
    <row r="7" spans="1:11" ht="24.9" customHeight="1">
      <c r="A7" s="182">
        <v>2</v>
      </c>
      <c r="B7" s="183" t="s">
        <v>54</v>
      </c>
      <c r="C7" s="182"/>
      <c r="D7" s="182"/>
      <c r="E7" s="182">
        <v>2</v>
      </c>
      <c r="F7" s="182"/>
      <c r="G7" s="182"/>
      <c r="H7" s="182"/>
      <c r="I7" s="182"/>
      <c r="K7" s="330"/>
    </row>
    <row r="8" spans="1:11" ht="24.9" customHeight="1">
      <c r="A8" s="182">
        <v>3</v>
      </c>
      <c r="B8" s="183" t="s">
        <v>55</v>
      </c>
      <c r="C8" s="182"/>
      <c r="D8" s="182"/>
      <c r="E8" s="182">
        <v>3</v>
      </c>
      <c r="F8" s="182"/>
      <c r="G8" s="182"/>
      <c r="H8" s="182"/>
      <c r="I8" s="182"/>
      <c r="K8" s="330"/>
    </row>
    <row r="9" spans="1:11" ht="24.9" customHeight="1">
      <c r="A9" s="182">
        <v>4</v>
      </c>
      <c r="B9" s="183" t="s">
        <v>56</v>
      </c>
      <c r="C9" s="182"/>
      <c r="D9" s="182"/>
      <c r="E9" s="182">
        <v>4</v>
      </c>
      <c r="F9" s="182"/>
      <c r="G9" s="182"/>
      <c r="H9" s="182"/>
      <c r="I9" s="182"/>
      <c r="K9" s="330"/>
    </row>
    <row r="10" spans="1:11" ht="24.9" customHeight="1">
      <c r="A10" s="182">
        <v>5</v>
      </c>
      <c r="B10" s="183" t="s">
        <v>57</v>
      </c>
      <c r="C10" s="182"/>
      <c r="D10" s="182"/>
      <c r="E10" s="182">
        <v>5</v>
      </c>
      <c r="F10" s="182"/>
      <c r="G10" s="182"/>
      <c r="H10" s="182"/>
      <c r="I10" s="182"/>
      <c r="K10" s="330"/>
    </row>
    <row r="11" spans="1:11" ht="24.9" customHeight="1">
      <c r="A11" s="182">
        <v>6</v>
      </c>
      <c r="B11" s="183" t="s">
        <v>58</v>
      </c>
      <c r="C11" s="182"/>
      <c r="D11" s="182"/>
      <c r="E11" s="182">
        <v>6</v>
      </c>
      <c r="F11" s="182"/>
      <c r="G11" s="182"/>
      <c r="H11" s="182"/>
      <c r="I11" s="182"/>
      <c r="K11" s="330"/>
    </row>
    <row r="12" spans="1:11" ht="24.9" customHeight="1">
      <c r="A12" s="182">
        <v>7</v>
      </c>
      <c r="B12" s="183" t="s">
        <v>59</v>
      </c>
      <c r="C12" s="182"/>
      <c r="D12" s="182"/>
      <c r="E12" s="182">
        <v>7</v>
      </c>
      <c r="F12" s="182"/>
      <c r="G12" s="182"/>
      <c r="H12" s="182"/>
      <c r="I12" s="182"/>
      <c r="K12" s="330"/>
    </row>
    <row r="13" spans="1:11" ht="24.9" customHeight="1">
      <c r="A13" s="182">
        <v>8</v>
      </c>
      <c r="B13" s="183" t="s">
        <v>60</v>
      </c>
      <c r="C13" s="182"/>
      <c r="D13" s="182"/>
      <c r="E13" s="182">
        <v>8</v>
      </c>
      <c r="F13" s="182"/>
      <c r="G13" s="182"/>
      <c r="H13" s="182"/>
      <c r="I13" s="182"/>
      <c r="K13" s="330"/>
    </row>
    <row r="14" spans="1:11" ht="24.9" customHeight="1">
      <c r="A14" s="182">
        <v>9</v>
      </c>
      <c r="B14" s="183" t="s">
        <v>61</v>
      </c>
      <c r="C14" s="182"/>
      <c r="D14" s="182"/>
      <c r="E14" s="182">
        <v>9</v>
      </c>
      <c r="F14" s="182"/>
      <c r="G14" s="182"/>
      <c r="H14" s="182"/>
      <c r="I14" s="182"/>
      <c r="K14" s="330"/>
    </row>
    <row r="15" spans="1:11" ht="24.9" customHeight="1">
      <c r="A15" s="182">
        <v>10</v>
      </c>
      <c r="B15" s="183" t="s">
        <v>62</v>
      </c>
      <c r="C15" s="182"/>
      <c r="D15" s="182"/>
      <c r="E15" s="182">
        <v>10</v>
      </c>
      <c r="F15" s="182"/>
      <c r="G15" s="182"/>
      <c r="H15" s="182"/>
      <c r="I15" s="182"/>
    </row>
    <row r="16" spans="1:11" ht="24.9" customHeight="1">
      <c r="A16" s="182">
        <v>11</v>
      </c>
      <c r="B16" s="183" t="s">
        <v>63</v>
      </c>
      <c r="C16" s="182"/>
      <c r="D16" s="182"/>
      <c r="E16" s="182">
        <v>11</v>
      </c>
      <c r="F16" s="182"/>
      <c r="G16" s="182"/>
      <c r="H16" s="182"/>
      <c r="I16" s="182"/>
    </row>
    <row r="17" spans="1:9" ht="24.9" customHeight="1">
      <c r="A17" s="182">
        <v>12</v>
      </c>
      <c r="B17" s="183" t="s">
        <v>64</v>
      </c>
      <c r="C17" s="182"/>
      <c r="D17" s="182"/>
      <c r="E17" s="182">
        <v>12</v>
      </c>
      <c r="F17" s="182"/>
      <c r="G17" s="182"/>
      <c r="H17" s="182"/>
      <c r="I17" s="182"/>
    </row>
    <row r="18" spans="1:9" ht="24.9" customHeight="1">
      <c r="A18" s="182">
        <v>13</v>
      </c>
      <c r="B18" s="183" t="s">
        <v>65</v>
      </c>
      <c r="C18" s="182"/>
      <c r="D18" s="182"/>
      <c r="E18" s="182">
        <v>13</v>
      </c>
      <c r="F18" s="182"/>
      <c r="G18" s="182"/>
      <c r="H18" s="182"/>
      <c r="I18" s="182"/>
    </row>
    <row r="19" spans="1:9" ht="24.9" customHeight="1">
      <c r="A19" s="182">
        <v>14</v>
      </c>
      <c r="B19" s="183" t="s">
        <v>66</v>
      </c>
      <c r="C19" s="182"/>
      <c r="D19" s="182"/>
      <c r="E19" s="182">
        <v>14</v>
      </c>
      <c r="F19" s="182"/>
      <c r="G19" s="182"/>
      <c r="H19" s="182"/>
      <c r="I19" s="182"/>
    </row>
    <row r="20" spans="1:9" ht="24.9" customHeight="1">
      <c r="A20" s="182">
        <v>15</v>
      </c>
      <c r="B20" s="183" t="s">
        <v>67</v>
      </c>
      <c r="C20" s="182"/>
      <c r="D20" s="182"/>
      <c r="E20" s="182">
        <v>15</v>
      </c>
      <c r="F20" s="182"/>
      <c r="G20" s="182"/>
      <c r="H20" s="182"/>
      <c r="I20" s="182"/>
    </row>
    <row r="21" spans="1:9" ht="24.9" customHeight="1">
      <c r="A21" s="331" t="s">
        <v>68</v>
      </c>
      <c r="B21" s="331"/>
      <c r="C21" s="331"/>
      <c r="D21" s="331"/>
      <c r="E21" s="331" t="s">
        <v>69</v>
      </c>
      <c r="F21" s="331"/>
      <c r="G21" s="331"/>
      <c r="H21" s="331"/>
      <c r="I21" s="331"/>
    </row>
    <row r="22" spans="1:9" ht="24.9" customHeight="1">
      <c r="A22" s="182" t="s">
        <v>40</v>
      </c>
      <c r="B22" s="182" t="s">
        <v>70</v>
      </c>
      <c r="C22" s="182" t="s">
        <v>48</v>
      </c>
      <c r="D22" s="182" t="s">
        <v>71</v>
      </c>
      <c r="E22" s="182" t="s">
        <v>40</v>
      </c>
      <c r="F22" s="182" t="s">
        <v>72</v>
      </c>
      <c r="G22" s="182" t="s">
        <v>70</v>
      </c>
      <c r="H22" s="182" t="s">
        <v>48</v>
      </c>
      <c r="I22" s="182" t="s">
        <v>71</v>
      </c>
    </row>
    <row r="23" spans="1:9" ht="24.9" customHeight="1">
      <c r="A23" s="182">
        <v>1</v>
      </c>
      <c r="B23" s="182"/>
      <c r="C23" s="182"/>
      <c r="D23" s="182"/>
      <c r="E23" s="182">
        <v>1</v>
      </c>
      <c r="F23" s="182"/>
      <c r="G23" s="182"/>
      <c r="H23" s="182"/>
      <c r="I23" s="182"/>
    </row>
    <row r="24" spans="1:9" ht="24.9" customHeight="1">
      <c r="A24" s="182">
        <v>2</v>
      </c>
      <c r="B24" s="182"/>
      <c r="C24" s="182"/>
      <c r="D24" s="182"/>
      <c r="E24" s="182">
        <v>2</v>
      </c>
      <c r="F24" s="182"/>
      <c r="G24" s="182"/>
      <c r="H24" s="182"/>
      <c r="I24" s="182"/>
    </row>
    <row r="25" spans="1:9" ht="24.9" customHeight="1">
      <c r="A25" s="182">
        <v>3</v>
      </c>
      <c r="B25" s="182"/>
      <c r="C25" s="182"/>
      <c r="D25" s="182"/>
      <c r="E25" s="182">
        <v>3</v>
      </c>
      <c r="F25" s="182"/>
      <c r="G25" s="182"/>
      <c r="H25" s="182"/>
      <c r="I25" s="182"/>
    </row>
    <row r="26" spans="1:9" ht="24.9" customHeight="1">
      <c r="A26" s="182">
        <v>4</v>
      </c>
      <c r="B26" s="182"/>
      <c r="C26" s="182"/>
      <c r="D26" s="182"/>
      <c r="E26" s="182">
        <v>4</v>
      </c>
      <c r="F26" s="182"/>
      <c r="G26" s="182"/>
      <c r="H26" s="182"/>
      <c r="I26" s="182"/>
    </row>
    <row r="27" spans="1:9" ht="24.9" customHeight="1">
      <c r="A27" s="182">
        <v>5</v>
      </c>
      <c r="B27" s="182"/>
      <c r="C27" s="182"/>
      <c r="D27" s="182"/>
      <c r="E27" s="182">
        <v>5</v>
      </c>
      <c r="F27" s="182"/>
      <c r="G27" s="182"/>
      <c r="H27" s="182"/>
      <c r="I27" s="182"/>
    </row>
    <row r="28" spans="1:9" ht="24.9" customHeight="1">
      <c r="A28" s="182">
        <v>6</v>
      </c>
      <c r="B28" s="182"/>
      <c r="C28" s="182"/>
      <c r="D28" s="182"/>
      <c r="E28" s="182">
        <v>6</v>
      </c>
      <c r="F28" s="182"/>
      <c r="G28" s="182"/>
      <c r="H28" s="182"/>
      <c r="I28" s="182"/>
    </row>
    <row r="29" spans="1:9" ht="24.9" customHeight="1">
      <c r="A29" s="182">
        <v>7</v>
      </c>
      <c r="B29" s="182"/>
      <c r="C29" s="182"/>
      <c r="D29" s="182"/>
      <c r="E29" s="182">
        <v>7</v>
      </c>
      <c r="F29" s="182"/>
      <c r="G29" s="182"/>
      <c r="H29" s="182"/>
      <c r="I29" s="182"/>
    </row>
    <row r="30" spans="1:9" ht="24.9" customHeight="1">
      <c r="A30" s="182">
        <v>8</v>
      </c>
      <c r="B30" s="182"/>
      <c r="C30" s="182"/>
      <c r="D30" s="182"/>
      <c r="E30" s="182">
        <v>8</v>
      </c>
      <c r="F30" s="182"/>
      <c r="G30" s="182"/>
      <c r="H30" s="182"/>
      <c r="I30" s="182"/>
    </row>
    <row r="31" spans="1:9" ht="24.9" customHeight="1">
      <c r="A31" s="182">
        <v>9</v>
      </c>
      <c r="B31" s="182"/>
      <c r="C31" s="182"/>
      <c r="D31" s="182"/>
      <c r="E31" s="182">
        <v>9</v>
      </c>
      <c r="F31" s="182"/>
      <c r="G31" s="182"/>
      <c r="H31" s="182"/>
      <c r="I31" s="182"/>
    </row>
  </sheetData>
  <mergeCells count="10">
    <mergeCell ref="K3:K14"/>
    <mergeCell ref="A21:D21"/>
    <mergeCell ref="E21:I21"/>
    <mergeCell ref="A1:I1"/>
    <mergeCell ref="A2:I2"/>
    <mergeCell ref="A3:C3"/>
    <mergeCell ref="D3:F3"/>
    <mergeCell ref="G3:I3"/>
    <mergeCell ref="A4:D4"/>
    <mergeCell ref="E4:I4"/>
  </mergeCells>
  <phoneticPr fontId="58" type="noConversion"/>
  <pageMargins left="0.59055118110236227" right="0.15748031496062992" top="0.47244094488188981" bottom="0.39370078740157483" header="0.39370078740157483" footer="0.27559055118110237"/>
  <pageSetup paperSize="9" scale="9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8"/>
  <sheetViews>
    <sheetView view="pageBreakPreview" zoomScale="115" zoomScaleNormal="85" zoomScaleSheetLayoutView="115" workbookViewId="0">
      <selection activeCell="H21" sqref="H21:I21"/>
    </sheetView>
  </sheetViews>
  <sheetFormatPr defaultColWidth="9" defaultRowHeight="15.6"/>
  <cols>
    <col min="1" max="1" width="2.3984375" customWidth="1"/>
    <col min="2" max="2" width="2" customWidth="1"/>
    <col min="7" max="7" width="14.5" customWidth="1"/>
    <col min="9" max="9" width="14.59765625" customWidth="1"/>
  </cols>
  <sheetData>
    <row r="1" spans="1:11">
      <c r="A1" s="104"/>
      <c r="B1" s="104"/>
      <c r="C1" s="104"/>
      <c r="D1" s="84"/>
      <c r="E1" s="89"/>
      <c r="F1" s="89"/>
      <c r="G1" s="89"/>
      <c r="H1" s="105"/>
      <c r="I1" s="119"/>
    </row>
    <row r="2" spans="1:11" ht="17.399999999999999">
      <c r="A2" s="104"/>
      <c r="B2" s="85" t="s">
        <v>16</v>
      </c>
      <c r="C2" s="85"/>
      <c r="D2" s="84"/>
      <c r="E2" s="106"/>
      <c r="F2" s="107"/>
      <c r="G2" s="107"/>
      <c r="H2" s="108"/>
      <c r="I2" s="120"/>
    </row>
    <row r="3" spans="1:11">
      <c r="A3" s="104"/>
      <c r="B3" s="340"/>
      <c r="C3" s="340"/>
      <c r="D3" s="340"/>
      <c r="E3" s="340"/>
      <c r="F3" s="340"/>
      <c r="G3" s="109"/>
      <c r="H3" s="109"/>
      <c r="I3" s="109"/>
    </row>
    <row r="4" spans="1:11">
      <c r="A4" s="104"/>
      <c r="B4" s="104"/>
      <c r="C4" s="104"/>
      <c r="D4" s="104"/>
      <c r="E4" s="104"/>
      <c r="F4" s="104"/>
      <c r="G4" s="104"/>
      <c r="H4" s="104"/>
      <c r="I4" s="104"/>
    </row>
    <row r="5" spans="1:11" ht="25.8">
      <c r="A5" s="110"/>
      <c r="B5" s="110"/>
      <c r="C5" s="341" t="s">
        <v>17</v>
      </c>
      <c r="D5" s="341"/>
      <c r="E5" s="341"/>
      <c r="F5" s="341"/>
      <c r="G5" s="341"/>
      <c r="H5" s="341"/>
      <c r="I5" s="341"/>
    </row>
    <row r="6" spans="1:11">
      <c r="A6" s="104"/>
      <c r="B6" s="104"/>
      <c r="C6" s="104"/>
      <c r="D6" s="104"/>
      <c r="E6" s="104"/>
      <c r="F6" s="104"/>
      <c r="G6" s="104"/>
      <c r="H6" s="104"/>
      <c r="I6" s="104"/>
    </row>
    <row r="7" spans="1:11">
      <c r="A7" s="111"/>
      <c r="B7" s="111"/>
      <c r="C7" s="342" t="s">
        <v>1</v>
      </c>
      <c r="D7" s="343"/>
      <c r="E7" s="342"/>
      <c r="F7" s="342"/>
      <c r="G7" s="342"/>
      <c r="H7" s="342"/>
      <c r="I7" s="342"/>
    </row>
    <row r="8" spans="1:11">
      <c r="A8" s="111"/>
      <c r="B8" s="111"/>
      <c r="C8" s="342" t="s">
        <v>18</v>
      </c>
      <c r="D8" s="343"/>
      <c r="E8" s="343"/>
      <c r="F8" s="343"/>
      <c r="G8" s="343"/>
      <c r="H8" s="343"/>
      <c r="I8" s="343"/>
      <c r="K8" s="330" t="s">
        <v>19</v>
      </c>
    </row>
    <row r="9" spans="1:11">
      <c r="A9" s="111"/>
      <c r="B9" s="111"/>
      <c r="C9" s="356" t="s">
        <v>20</v>
      </c>
      <c r="D9" s="357"/>
      <c r="E9" s="344"/>
      <c r="F9" s="345"/>
      <c r="G9" s="345"/>
      <c r="H9" s="345"/>
      <c r="I9" s="346"/>
      <c r="K9" s="330"/>
    </row>
    <row r="10" spans="1:11">
      <c r="A10" s="111"/>
      <c r="B10" s="111"/>
      <c r="C10" s="358"/>
      <c r="D10" s="359"/>
      <c r="E10" s="347"/>
      <c r="F10" s="348"/>
      <c r="G10" s="348"/>
      <c r="H10" s="348"/>
      <c r="I10" s="349"/>
      <c r="K10" s="330"/>
    </row>
    <row r="11" spans="1:11">
      <c r="A11" s="111"/>
      <c r="B11" s="111"/>
      <c r="C11" s="356" t="s">
        <v>21</v>
      </c>
      <c r="D11" s="357"/>
      <c r="E11" s="350"/>
      <c r="F11" s="351"/>
      <c r="G11" s="351"/>
      <c r="H11" s="351"/>
      <c r="I11" s="352"/>
      <c r="K11" s="330"/>
    </row>
    <row r="12" spans="1:11">
      <c r="A12" s="111"/>
      <c r="B12" s="111"/>
      <c r="C12" s="358"/>
      <c r="D12" s="359"/>
      <c r="E12" s="353"/>
      <c r="F12" s="354"/>
      <c r="G12" s="354"/>
      <c r="H12" s="354"/>
      <c r="I12" s="355"/>
      <c r="K12" s="330"/>
    </row>
    <row r="13" spans="1:11">
      <c r="A13" s="111"/>
      <c r="B13" s="111"/>
      <c r="C13" s="356" t="s">
        <v>22</v>
      </c>
      <c r="D13" s="357"/>
      <c r="E13" s="350"/>
      <c r="F13" s="351"/>
      <c r="G13" s="351"/>
      <c r="H13" s="351"/>
      <c r="I13" s="352"/>
      <c r="K13" s="330"/>
    </row>
    <row r="14" spans="1:11">
      <c r="A14" s="111"/>
      <c r="B14" s="111"/>
      <c r="C14" s="358"/>
      <c r="D14" s="359"/>
      <c r="E14" s="353"/>
      <c r="F14" s="354"/>
      <c r="G14" s="354"/>
      <c r="H14" s="354"/>
      <c r="I14" s="355"/>
      <c r="K14" s="330"/>
    </row>
    <row r="15" spans="1:11">
      <c r="A15" s="111"/>
      <c r="B15" s="111"/>
      <c r="C15" s="356" t="s">
        <v>23</v>
      </c>
      <c r="D15" s="357"/>
      <c r="E15" s="350"/>
      <c r="F15" s="351"/>
      <c r="G15" s="351"/>
      <c r="H15" s="351"/>
      <c r="I15" s="352"/>
      <c r="K15" s="330"/>
    </row>
    <row r="16" spans="1:11">
      <c r="A16" s="111"/>
      <c r="B16" s="111"/>
      <c r="C16" s="358"/>
      <c r="D16" s="359"/>
      <c r="E16" s="353"/>
      <c r="F16" s="354"/>
      <c r="G16" s="354"/>
      <c r="H16" s="354"/>
      <c r="I16" s="355"/>
      <c r="K16" s="330"/>
    </row>
    <row r="17" spans="1:11" ht="18" customHeight="1">
      <c r="A17" s="111"/>
      <c r="B17" s="111"/>
      <c r="C17" s="363" t="s">
        <v>24</v>
      </c>
      <c r="D17" s="364"/>
      <c r="E17" s="365"/>
      <c r="F17" s="366"/>
      <c r="G17" s="112" t="s">
        <v>25</v>
      </c>
      <c r="H17" s="365"/>
      <c r="I17" s="366"/>
      <c r="K17" s="330"/>
    </row>
    <row r="18" spans="1:11" ht="18" customHeight="1">
      <c r="A18" s="111"/>
      <c r="B18" s="111"/>
      <c r="C18" s="363" t="s">
        <v>26</v>
      </c>
      <c r="D18" s="364"/>
      <c r="E18" s="367"/>
      <c r="F18" s="366"/>
      <c r="G18" s="112" t="s">
        <v>27</v>
      </c>
      <c r="H18" s="367"/>
      <c r="I18" s="366"/>
      <c r="K18" s="330"/>
    </row>
    <row r="19" spans="1:11">
      <c r="A19" s="104"/>
      <c r="B19" s="104"/>
      <c r="C19" s="368" t="s">
        <v>28</v>
      </c>
      <c r="D19" s="381"/>
      <c r="E19" s="377"/>
      <c r="F19" s="378"/>
      <c r="G19" s="368" t="s">
        <v>29</v>
      </c>
      <c r="H19" s="368"/>
      <c r="I19" s="369"/>
      <c r="K19" s="330"/>
    </row>
    <row r="20" spans="1:11">
      <c r="A20" s="104"/>
      <c r="B20" s="104"/>
      <c r="C20" s="372"/>
      <c r="D20" s="382"/>
      <c r="E20" s="379"/>
      <c r="F20" s="380"/>
      <c r="G20" s="372"/>
      <c r="H20" s="363"/>
      <c r="I20" s="364"/>
    </row>
    <row r="21" spans="1:11">
      <c r="A21" s="104"/>
      <c r="B21" s="104"/>
      <c r="C21" s="373" t="s">
        <v>30</v>
      </c>
      <c r="D21" s="374"/>
      <c r="E21" s="375"/>
      <c r="F21" s="376"/>
      <c r="G21" s="244" t="s">
        <v>31</v>
      </c>
      <c r="H21" s="360"/>
      <c r="I21" s="361"/>
    </row>
    <row r="22" spans="1:11">
      <c r="A22" s="104"/>
      <c r="B22" s="104"/>
      <c r="C22" s="113"/>
      <c r="D22" s="114"/>
      <c r="E22" s="114"/>
      <c r="F22" s="114"/>
      <c r="G22" s="114"/>
      <c r="H22" s="114"/>
      <c r="I22" s="114"/>
    </row>
    <row r="23" spans="1:11">
      <c r="A23" s="104"/>
      <c r="B23" s="104"/>
      <c r="C23" s="113"/>
      <c r="D23" s="114"/>
      <c r="E23" s="114"/>
      <c r="F23" s="114"/>
      <c r="G23" s="114"/>
      <c r="H23" s="114"/>
      <c r="I23" s="114"/>
    </row>
    <row r="24" spans="1:11">
      <c r="A24" s="104"/>
      <c r="B24" s="104"/>
      <c r="C24" s="104"/>
      <c r="D24" s="111" t="s">
        <v>32</v>
      </c>
      <c r="E24" s="115"/>
      <c r="F24" s="115"/>
      <c r="G24" s="115"/>
      <c r="H24" s="111"/>
      <c r="I24" s="111"/>
    </row>
    <row r="25" spans="1:11">
      <c r="A25" s="104"/>
      <c r="B25" s="104"/>
      <c r="C25" s="104"/>
      <c r="D25" s="111" t="s">
        <v>33</v>
      </c>
      <c r="E25" s="115"/>
      <c r="F25" s="115"/>
      <c r="G25" s="115"/>
      <c r="H25" s="111"/>
      <c r="I25" s="111"/>
    </row>
    <row r="26" spans="1:11">
      <c r="A26" s="104"/>
      <c r="B26" s="104"/>
      <c r="C26" s="104"/>
      <c r="D26" s="115"/>
      <c r="E26" s="115"/>
      <c r="F26" s="115"/>
      <c r="G26" s="115"/>
      <c r="H26" s="111"/>
      <c r="I26" s="111"/>
    </row>
    <row r="27" spans="1:11">
      <c r="A27" s="104"/>
      <c r="B27" s="104"/>
      <c r="C27" s="104"/>
      <c r="D27" s="115"/>
      <c r="E27" s="115"/>
      <c r="F27" s="115"/>
      <c r="G27" s="115"/>
      <c r="H27" s="111"/>
      <c r="I27" s="111"/>
    </row>
    <row r="28" spans="1:11">
      <c r="A28" s="111"/>
      <c r="B28" s="111"/>
      <c r="C28" s="116">
        <v>8</v>
      </c>
      <c r="D28" s="362"/>
      <c r="E28" s="362"/>
      <c r="F28" s="234"/>
      <c r="G28" s="234"/>
      <c r="H28" s="238"/>
      <c r="I28" s="238"/>
    </row>
    <row r="29" spans="1:11">
      <c r="A29" s="111"/>
      <c r="B29" s="111"/>
      <c r="C29" s="116">
        <v>7</v>
      </c>
      <c r="D29" s="362"/>
      <c r="E29" s="362"/>
      <c r="F29" s="234"/>
      <c r="G29" s="234"/>
      <c r="H29" s="238"/>
      <c r="I29" s="238"/>
    </row>
    <row r="30" spans="1:11">
      <c r="A30" s="111"/>
      <c r="B30" s="111"/>
      <c r="C30" s="116">
        <v>6</v>
      </c>
      <c r="D30" s="362"/>
      <c r="E30" s="362"/>
      <c r="F30" s="234"/>
      <c r="G30" s="234"/>
      <c r="H30" s="238"/>
      <c r="I30" s="238"/>
    </row>
    <row r="31" spans="1:11">
      <c r="A31" s="111"/>
      <c r="B31" s="111"/>
      <c r="C31" s="116">
        <v>5</v>
      </c>
      <c r="D31" s="362"/>
      <c r="E31" s="362"/>
      <c r="F31" s="234"/>
      <c r="G31" s="234"/>
      <c r="H31" s="238"/>
      <c r="I31" s="238"/>
    </row>
    <row r="32" spans="1:11">
      <c r="A32" s="111"/>
      <c r="B32" s="111"/>
      <c r="C32" s="116">
        <v>4</v>
      </c>
      <c r="D32" s="362"/>
      <c r="E32" s="362"/>
      <c r="F32" s="234"/>
      <c r="G32" s="234"/>
      <c r="H32" s="238"/>
      <c r="I32" s="238"/>
    </row>
    <row r="33" spans="1:9">
      <c r="A33" s="111"/>
      <c r="B33" s="111"/>
      <c r="C33" s="116">
        <v>3</v>
      </c>
      <c r="D33" s="362"/>
      <c r="E33" s="362"/>
      <c r="F33" s="234"/>
      <c r="G33" s="234"/>
      <c r="H33" s="238"/>
      <c r="I33" s="238"/>
    </row>
    <row r="34" spans="1:9">
      <c r="A34" s="111"/>
      <c r="B34" s="111"/>
      <c r="C34" s="116">
        <v>2</v>
      </c>
      <c r="D34" s="362"/>
      <c r="E34" s="362"/>
      <c r="F34" s="234"/>
      <c r="G34" s="234"/>
      <c r="H34" s="238"/>
      <c r="I34" s="238"/>
    </row>
    <row r="35" spans="1:9">
      <c r="A35" s="111"/>
      <c r="B35" s="111"/>
      <c r="C35" s="116">
        <v>1</v>
      </c>
      <c r="D35" s="362"/>
      <c r="E35" s="362"/>
      <c r="F35" s="234"/>
      <c r="G35" s="234"/>
      <c r="H35" s="238"/>
      <c r="I35" s="238"/>
    </row>
    <row r="36" spans="1:9">
      <c r="A36" s="111"/>
      <c r="B36" s="111"/>
      <c r="C36" s="116">
        <v>0</v>
      </c>
      <c r="D36" s="342"/>
      <c r="E36" s="342"/>
      <c r="F36" s="239"/>
      <c r="G36" s="234"/>
      <c r="H36" s="234"/>
      <c r="I36" s="234"/>
    </row>
    <row r="37" spans="1:9">
      <c r="A37" s="111"/>
      <c r="B37" s="111"/>
      <c r="C37" s="117" t="s">
        <v>34</v>
      </c>
      <c r="D37" s="370" t="s">
        <v>35</v>
      </c>
      <c r="E37" s="370"/>
      <c r="F37" s="117" t="s">
        <v>3</v>
      </c>
      <c r="G37" s="117" t="s">
        <v>36</v>
      </c>
      <c r="H37" s="117" t="s">
        <v>37</v>
      </c>
      <c r="I37" s="117" t="s">
        <v>38</v>
      </c>
    </row>
    <row r="38" spans="1:9">
      <c r="A38" s="111"/>
      <c r="B38" s="111"/>
      <c r="C38" s="118"/>
      <c r="D38" s="371"/>
      <c r="E38" s="371"/>
      <c r="F38" s="118"/>
      <c r="G38" s="118"/>
      <c r="H38" s="118"/>
      <c r="I38" s="118"/>
    </row>
  </sheetData>
  <mergeCells count="39">
    <mergeCell ref="D35:E35"/>
    <mergeCell ref="D36:E36"/>
    <mergeCell ref="D37:E37"/>
    <mergeCell ref="D38:E38"/>
    <mergeCell ref="G19:G20"/>
    <mergeCell ref="D30:E30"/>
    <mergeCell ref="D31:E31"/>
    <mergeCell ref="D32:E32"/>
    <mergeCell ref="D33:E33"/>
    <mergeCell ref="D34:E34"/>
    <mergeCell ref="C21:D21"/>
    <mergeCell ref="E21:F21"/>
    <mergeCell ref="E19:F20"/>
    <mergeCell ref="C19:D20"/>
    <mergeCell ref="H21:I21"/>
    <mergeCell ref="D28:E28"/>
    <mergeCell ref="D29:E29"/>
    <mergeCell ref="C17:D17"/>
    <mergeCell ref="E17:F17"/>
    <mergeCell ref="H17:I17"/>
    <mergeCell ref="C18:D18"/>
    <mergeCell ref="E18:F18"/>
    <mergeCell ref="H18:I18"/>
    <mergeCell ref="H19:I20"/>
    <mergeCell ref="K8:K19"/>
    <mergeCell ref="B3:F3"/>
    <mergeCell ref="C5:I5"/>
    <mergeCell ref="C7:D7"/>
    <mergeCell ref="E7:I7"/>
    <mergeCell ref="C8:D8"/>
    <mergeCell ref="E8:I8"/>
    <mergeCell ref="E9:I10"/>
    <mergeCell ref="E11:I12"/>
    <mergeCell ref="E13:I14"/>
    <mergeCell ref="E15:I16"/>
    <mergeCell ref="C9:D10"/>
    <mergeCell ref="C11:D12"/>
    <mergeCell ref="C13:D14"/>
    <mergeCell ref="C15:D16"/>
  </mergeCells>
  <phoneticPr fontId="58" type="noConversion"/>
  <dataValidations count="2">
    <dataValidation type="list" allowBlank="1" showInputMessage="1" showErrorMessage="1" sqref="E21:F21">
      <formula1>"石油石化,煤化工,国际出口,常规,水处理,发电,精细化工,焦化"</formula1>
    </dataValidation>
    <dataValidation type="list" allowBlank="1" showInputMessage="1" showErrorMessage="1" sqref="E19:F20">
      <formula1>"　,主机,主机+备件"</formula1>
    </dataValidation>
  </dataValidations>
  <pageMargins left="0.75" right="0.75" top="1" bottom="1" header="0.5" footer="0.5"/>
  <pageSetup paperSize="9" orientation="portrait" r:id="rId1" fitToWidth="1" fitToHeight="0"/>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Pict="0">
                <anchor moveWithCells="1">
                  <from>
                    <xdr:col>2</xdr:col>
                    <xdr:colOff>7620</xdr:colOff>
                    <xdr:row>23</xdr:row>
                    <xdr:rowOff>0</xdr:rowOff>
                  </from>
                  <to>
                    <xdr:col>2</xdr:col>
                    <xdr:colOff>312420</xdr:colOff>
                    <xdr:row>24</xdr:row>
                    <xdr:rowOff>22860</xdr:rowOff>
                  </to>
                </anchor>
              </controlPr>
            </control>
          </mc:Choice>
        </mc:AlternateContent>
        <mc:AlternateContent xmlns:mc="http://schemas.openxmlformats.org/markup-compatibility/2006">
          <mc:Choice Requires="x14">
            <control shapeId="14338" r:id="rId5" name="Check Box 2">
              <controlPr defaultSize="0" autoPict="0">
                <anchor moveWithCells="1">
                  <from>
                    <xdr:col>2</xdr:col>
                    <xdr:colOff>7620</xdr:colOff>
                    <xdr:row>24</xdr:row>
                    <xdr:rowOff>0</xdr:rowOff>
                  </from>
                  <to>
                    <xdr:col>2</xdr:col>
                    <xdr:colOff>312420</xdr:colOff>
                    <xdr:row>25</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3"/>
  <sheetViews>
    <sheetView topLeftCell="A4" zoomScaleNormal="100" workbookViewId="0">
      <selection activeCell="F8" sqref="F8:F19"/>
    </sheetView>
  </sheetViews>
  <sheetFormatPr defaultColWidth="9" defaultRowHeight="15.6"/>
  <cols>
    <col min="2" max="2" width="14.69921875" customWidth="1"/>
    <col min="3" max="3" width="12.69921875" customWidth="1"/>
    <col min="4" max="4" width="39.3984375" customWidth="1"/>
  </cols>
  <sheetData>
    <row r="1" spans="1:6" ht="17.399999999999999">
      <c r="A1" s="82"/>
      <c r="B1" s="82"/>
      <c r="C1" s="82"/>
      <c r="D1" s="83"/>
    </row>
    <row r="2" spans="1:6">
      <c r="A2" s="82"/>
      <c r="B2" s="82"/>
      <c r="C2" s="82"/>
      <c r="D2" s="84"/>
    </row>
    <row r="3" spans="1:6">
      <c r="A3" s="85" t="s">
        <v>16</v>
      </c>
      <c r="B3" s="82"/>
      <c r="C3" s="86"/>
      <c r="D3" s="84"/>
    </row>
    <row r="4" spans="1:6">
      <c r="A4" s="87"/>
      <c r="B4" s="82"/>
      <c r="C4" s="88"/>
      <c r="D4" s="89"/>
    </row>
    <row r="5" spans="1:6">
      <c r="A5" s="383" t="s">
        <v>39</v>
      </c>
      <c r="B5" s="384"/>
      <c r="C5" s="384"/>
      <c r="D5" s="384"/>
    </row>
    <row r="6" spans="1:6">
      <c r="A6" s="90" t="s">
        <v>40</v>
      </c>
      <c r="B6" s="91" t="s">
        <v>41</v>
      </c>
      <c r="C6" s="91" t="s">
        <v>3</v>
      </c>
      <c r="D6" s="92" t="s">
        <v>42</v>
      </c>
    </row>
    <row r="7" spans="1:6" ht="15.6" customHeight="1">
      <c r="A7" s="93">
        <v>1</v>
      </c>
      <c r="B7" s="94"/>
      <c r="C7" s="95"/>
      <c r="D7" s="96"/>
    </row>
    <row r="8" spans="1:6" ht="15.6" customHeight="1">
      <c r="A8" s="97">
        <v>2</v>
      </c>
      <c r="B8" s="98"/>
      <c r="C8" s="241"/>
      <c r="D8" s="242"/>
      <c r="F8" s="330" t="s">
        <v>43</v>
      </c>
    </row>
    <row r="9" spans="1:6" ht="15.6" customHeight="1">
      <c r="A9" s="97">
        <v>3</v>
      </c>
      <c r="B9" s="98"/>
      <c r="C9" s="241"/>
      <c r="D9" s="100"/>
      <c r="F9" s="330"/>
    </row>
    <row r="10" spans="1:6" ht="15.6" customHeight="1">
      <c r="A10" s="97">
        <v>4</v>
      </c>
      <c r="B10" s="98"/>
      <c r="C10" s="99"/>
      <c r="D10" s="100"/>
      <c r="F10" s="330"/>
    </row>
    <row r="11" spans="1:6" ht="15.6" customHeight="1">
      <c r="A11" s="97">
        <v>5</v>
      </c>
      <c r="B11" s="98"/>
      <c r="C11" s="99"/>
      <c r="D11" s="100"/>
      <c r="F11" s="330"/>
    </row>
    <row r="12" spans="1:6" ht="15.6" customHeight="1">
      <c r="A12" s="97">
        <v>6</v>
      </c>
      <c r="B12" s="98"/>
      <c r="C12" s="99"/>
      <c r="D12" s="100"/>
      <c r="F12" s="330"/>
    </row>
    <row r="13" spans="1:6" ht="15.6" customHeight="1">
      <c r="A13" s="97">
        <v>7</v>
      </c>
      <c r="B13" s="98"/>
      <c r="C13" s="99"/>
      <c r="D13" s="100"/>
      <c r="F13" s="330"/>
    </row>
    <row r="14" spans="1:6" ht="15.6" customHeight="1">
      <c r="A14" s="97">
        <v>8</v>
      </c>
      <c r="B14" s="98"/>
      <c r="C14" s="99"/>
      <c r="D14" s="100"/>
      <c r="F14" s="330"/>
    </row>
    <row r="15" spans="1:6" ht="15.6" customHeight="1">
      <c r="A15" s="97">
        <v>9</v>
      </c>
      <c r="B15" s="98"/>
      <c r="C15" s="99"/>
      <c r="D15" s="100"/>
      <c r="F15" s="330"/>
    </row>
    <row r="16" spans="1:6" ht="15.6" customHeight="1">
      <c r="A16" s="97">
        <v>10</v>
      </c>
      <c r="B16" s="98"/>
      <c r="C16" s="99"/>
      <c r="D16" s="100"/>
      <c r="F16" s="330"/>
    </row>
    <row r="17" spans="1:6" ht="15.6" customHeight="1">
      <c r="A17" s="97">
        <v>11</v>
      </c>
      <c r="B17" s="98"/>
      <c r="C17" s="99"/>
      <c r="D17" s="100"/>
      <c r="F17" s="330"/>
    </row>
    <row r="18" spans="1:6" ht="15.6" customHeight="1">
      <c r="A18" s="97">
        <v>12</v>
      </c>
      <c r="B18" s="98"/>
      <c r="C18" s="99"/>
      <c r="D18" s="101"/>
      <c r="F18" s="330"/>
    </row>
    <row r="19" spans="1:6">
      <c r="A19" s="97">
        <v>13</v>
      </c>
      <c r="B19" s="98"/>
      <c r="C19" s="99"/>
      <c r="D19" s="101"/>
      <c r="F19" s="330"/>
    </row>
    <row r="20" spans="1:6">
      <c r="A20" s="97">
        <v>14</v>
      </c>
      <c r="B20" s="98"/>
      <c r="C20" s="99"/>
      <c r="D20" s="101"/>
    </row>
    <row r="21" spans="1:6">
      <c r="A21" s="97">
        <v>15</v>
      </c>
      <c r="B21" s="98"/>
      <c r="C21" s="99"/>
      <c r="D21" s="101"/>
    </row>
    <row r="22" spans="1:6">
      <c r="A22" s="97">
        <v>16</v>
      </c>
      <c r="B22" s="98"/>
      <c r="C22" s="99"/>
      <c r="D22" s="101"/>
    </row>
    <row r="23" spans="1:6">
      <c r="A23" s="97">
        <v>17</v>
      </c>
      <c r="B23" s="98"/>
      <c r="C23" s="99"/>
      <c r="D23" s="101"/>
    </row>
    <row r="24" spans="1:6">
      <c r="A24" s="97">
        <v>18</v>
      </c>
      <c r="B24" s="98"/>
      <c r="C24" s="99"/>
      <c r="D24" s="101"/>
    </row>
    <row r="25" spans="1:6">
      <c r="A25" s="97">
        <v>19</v>
      </c>
      <c r="B25" s="98"/>
      <c r="C25" s="99"/>
      <c r="D25" s="101"/>
    </row>
    <row r="26" spans="1:6">
      <c r="A26" s="97">
        <v>20</v>
      </c>
      <c r="B26" s="98"/>
      <c r="C26" s="99"/>
      <c r="D26" s="101"/>
    </row>
    <row r="27" spans="1:6">
      <c r="A27" s="97">
        <v>21</v>
      </c>
      <c r="B27" s="98"/>
      <c r="C27" s="99"/>
      <c r="D27" s="101"/>
    </row>
    <row r="28" spans="1:6">
      <c r="A28" s="97">
        <v>22</v>
      </c>
      <c r="B28" s="98"/>
      <c r="C28" s="99"/>
      <c r="D28" s="101"/>
    </row>
    <row r="29" spans="1:6">
      <c r="A29" s="97">
        <v>23</v>
      </c>
      <c r="B29" s="98"/>
      <c r="C29" s="99"/>
      <c r="D29" s="101"/>
    </row>
    <row r="30" spans="1:6">
      <c r="A30" s="97">
        <v>24</v>
      </c>
      <c r="B30" s="98"/>
      <c r="C30" s="99"/>
      <c r="D30" s="101"/>
    </row>
    <row r="31" spans="1:6">
      <c r="A31" s="97">
        <v>25</v>
      </c>
      <c r="B31" s="98"/>
      <c r="C31" s="99"/>
      <c r="D31" s="101"/>
    </row>
    <row r="32" spans="1:6">
      <c r="A32" s="97">
        <v>26</v>
      </c>
      <c r="B32" s="98"/>
      <c r="C32" s="99"/>
      <c r="D32" s="101"/>
    </row>
    <row r="33" spans="1:4">
      <c r="A33" s="102"/>
      <c r="B33" s="385"/>
      <c r="C33" s="385"/>
      <c r="D33" s="103"/>
    </row>
  </sheetData>
  <mergeCells count="3">
    <mergeCell ref="A5:D5"/>
    <mergeCell ref="B33:C33"/>
    <mergeCell ref="F8:F19"/>
  </mergeCells>
  <phoneticPr fontId="58" type="noConversion"/>
  <dataValidations count="1">
    <dataValidation type="list" allowBlank="1" showInputMessage="1" showErrorMessage="1" sqref="B7:B32">
      <formula1>"排产说明,选型表,结构及执行标准,通用要求,仪表要求,采购单,喷漆要求,资料要求,增加表单"</formula1>
    </dataValidation>
  </dataValidations>
  <pageMargins left="0.75" right="0.75" top="1" bottom="1" header="0.5" footer="0.5"/>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
  <sheetViews>
    <sheetView view="pageBreakPreview" topLeftCell="A3" zoomScale="130" zoomScaleNormal="110" zoomScaleSheetLayoutView="130" workbookViewId="0">
      <selection activeCell="A15" sqref="A15:J15"/>
    </sheetView>
  </sheetViews>
  <sheetFormatPr defaultColWidth="9" defaultRowHeight="15.6"/>
  <cols>
    <col min="1" max="1" width="9" style="75"/>
    <col min="2" max="2" width="2.69921875" style="75" customWidth="1"/>
    <col min="3" max="4" width="9" style="75" customWidth="1"/>
    <col min="5" max="5" width="13.19921875" style="75" customWidth="1"/>
    <col min="6" max="6" width="9.09765625" style="75" customWidth="1"/>
    <col min="7" max="7" width="11" style="75" customWidth="1"/>
    <col min="8" max="8" width="9" style="75"/>
    <col min="9" max="9" width="7.09765625" style="75" customWidth="1"/>
    <col min="10" max="10" width="21.59765625" style="75" customWidth="1"/>
    <col min="11" max="16384" width="9" style="75"/>
  </cols>
  <sheetData>
    <row r="1" spans="1:12" s="72" customFormat="1" ht="21" customHeight="1">
      <c r="A1" s="402" t="s">
        <v>0</v>
      </c>
      <c r="B1" s="403"/>
      <c r="C1" s="404" t="str">
        <f>IF('选型表'!D3="","",'选型表'!D3)</f>
      </c>
      <c r="D1" s="405"/>
      <c r="E1" s="406"/>
      <c r="F1" s="423"/>
      <c r="G1" s="76" t="s">
        <v>1</v>
      </c>
      <c r="H1" s="404">
        <f>IF('选型表'!E2="","",'选型表'!E2)</f>
      </c>
      <c r="I1" s="405"/>
      <c r="J1" s="407"/>
      <c r="K1" s="386"/>
      <c r="L1" s="387"/>
    </row>
    <row r="2" spans="1:12" s="72" customFormat="1" ht="24" customHeight="1">
      <c r="A2" s="408" t="s">
        <v>2</v>
      </c>
      <c r="B2" s="409"/>
      <c r="C2" s="410">
        <f>IF('选型表'!J2="","",'选型表'!J2)</f>
      </c>
      <c r="D2" s="411"/>
      <c r="E2" s="412"/>
      <c r="F2" s="424"/>
      <c r="G2" s="81" t="s">
        <v>3</v>
      </c>
      <c r="H2" s="413">
        <f>IF('选型表'!AC5="","",'选型表'!AC5)</f>
      </c>
      <c r="I2" s="414"/>
      <c r="J2" s="415"/>
      <c r="K2" s="386"/>
      <c r="L2" s="387"/>
    </row>
    <row r="3" spans="1:12" ht="17.399999999999999">
      <c r="A3" s="394" t="s">
        <v>4</v>
      </c>
      <c r="B3" s="395"/>
      <c r="C3" s="395"/>
      <c r="D3" s="395"/>
      <c r="E3" s="395"/>
      <c r="F3" s="395"/>
      <c r="G3" s="395"/>
      <c r="H3" s="395"/>
      <c r="I3" s="395"/>
      <c r="J3" s="396"/>
    </row>
    <row r="4" spans="1:12" s="73" customFormat="1" ht="19.5" customHeight="1">
      <c r="A4" s="397" t="inlineStr">
        <is>
          <t>一、是 罚款合同！</t>
        </is>
      </c>
      <c r="B4" s="398"/>
      <c r="C4" s="398"/>
      <c r="D4" s="398"/>
      <c r="E4" s="398"/>
      <c r="F4" s="398"/>
      <c r="G4" s="398"/>
      <c r="H4" s="398"/>
      <c r="I4" s="398"/>
      <c r="J4" s="399"/>
    </row>
    <row r="5" spans="1:12" s="73" customFormat="1" ht="19.5" customHeight="1">
      <c r="A5" s="388" t="inlineStr">
        <is>
          <t>二、排产特殊事项：</t>
        </is>
      </c>
      <c r="B5" s="400"/>
      <c r="C5" s="400"/>
      <c r="D5" s="400"/>
      <c r="E5" s="400"/>
      <c r="F5" s="400"/>
      <c r="G5" s="400"/>
      <c r="H5" s="400"/>
      <c r="I5" s="400"/>
      <c r="J5" s="401"/>
    </row>
    <row r="6" spans="1:12" s="73" customFormat="1" ht="101.50" customHeight="1">
      <c r="A6" s="925" t="inlineStr">
        <is>
          <t xml:space="preserve">    1、主要部件材质及材质执行标准：位号P0702A/B/C烧嘴冷却水泵材质S-6，位号P0802A1/A2/B1/B2/C1/C2/D1/D2二级高温热水泵泵体ZG1Cr13Ni、叶轮ZG06Cr13Ni4Mo，位号P0811A/B/C锁斗冲洗水泵泵体ZG06Cr13Ni4Mo，位号P0703A1/A2/B1/B2/C1/C2/D1/D2锁斗循环泵、P0704A1/A2/B1/B2/C1/C2/D1/D2渣池泵、P0706A/B/C/D预热水泵、P0805A/B/C低压灰水泵材质Ni-hard，位号P1801AB渣浆泵叶轮Ni-hard；</t>
        </is>
      </c>
      <c r="B6" s="389"/>
      <c r="C6" s="389"/>
      <c r="D6" s="389"/>
      <c r="E6" s="389"/>
      <c r="F6" s="389"/>
      <c r="G6" s="389"/>
      <c r="H6" s="389"/>
      <c r="I6" s="389"/>
      <c r="J6" s="390"/>
    </row>
    <row r="7" spans="1:12" s="73" customFormat="1" ht="87.00" customHeight="1">
      <c r="A7" s="925" t="inlineStr">
        <is>
          <t xml:space="preserve">    2、法兰标准：机组内部所有管口法兰均采用HG20615-2009标准法兰，离心泵的进出口法兰按等压设计；位号P-7101A/B/C进出口Class900 WN-RF，位号P-7102A/B进出口Class600 WN-RF，位号P-7103A/B进出口Class300 WN-RF，位号P1004A/B进出口900LB RJ，位号P0802A1/A2/B1/B2/C1/C2/D1/D2进口150LB RF、出口300LB RF；</t>
        </is>
      </c>
      <c r="B7" s="389"/>
      <c r="C7" s="389"/>
      <c r="D7" s="389"/>
      <c r="E7" s="389"/>
      <c r="F7" s="389"/>
      <c r="G7" s="389"/>
      <c r="H7" s="389"/>
      <c r="I7" s="389"/>
      <c r="J7" s="390"/>
    </row>
    <row r="8" spans="1:12" s="73" customFormat="1" ht="31.2" customHeight="1">
      <c r="A8" s="926" t="inlineStr">
        <is>
          <t xml:space="preserve">    3、泵铭牌要求：应设置不锈钢铭牌和转向箭头，铭牌上必须包括招标方的泵的位号；</t>
        </is>
      </c>
      <c r="B8" s="389"/>
      <c r="C8" s="389"/>
      <c r="D8" s="389"/>
      <c r="E8" s="389"/>
      <c r="F8" s="389"/>
      <c r="G8" s="389"/>
      <c r="H8" s="389"/>
      <c r="I8" s="389"/>
      <c r="J8" s="390"/>
    </row>
    <row r="9" spans="1:12" s="73" customFormat="1" ht="29.00" customHeight="1">
      <c r="A9" s="925" t="inlineStr">
        <is>
          <t xml:space="preserve">    4、水压试验范围与压力：关死点扬程在曲线中明确具体数值，设计压力不低于水试关死点压力及API610标准所要求的附加余量；</t>
        </is>
      </c>
      <c r="B9" s="389"/>
      <c r="C9" s="389"/>
      <c r="D9" s="389"/>
      <c r="E9" s="389"/>
      <c r="F9" s="389"/>
      <c r="G9" s="389"/>
      <c r="H9" s="389"/>
      <c r="I9" s="389"/>
      <c r="J9" s="390"/>
    </row>
    <row r="10" spans="1:12" s="73" customFormat="1" ht="43.50" customHeight="1">
      <c r="A10" s="926" t="inlineStr">
        <is>
          <t xml:space="preserve">    5、安全防护（护罩）：泵、包括驱动机、联轴器及护罩、辅助系统应安装在同一底座上，联轴器护罩形式为无火花型、全封闭、带盘车天窗，带金属骨架，厚度不低于3mm；</t>
        </is>
      </c>
      <c r="B10" s="392"/>
      <c r="C10" s="392"/>
      <c r="D10" s="392"/>
      <c r="E10" s="392"/>
      <c r="F10" s="392"/>
      <c r="G10" s="392"/>
      <c r="H10" s="392"/>
      <c r="I10" s="392"/>
      <c r="J10" s="393"/>
    </row>
    <row r="11" spans="1:12" s="73" customFormat="1" ht="29.00" customHeight="1">
      <c r="A11" s="926" t="inlineStr">
        <is>
          <t xml:space="preserve">    6、紧固件要求：管路法兰按照全螺纹双头全螺纹螺栓执行，供货范围内的所有管路法兰紧固件均采用双头螺栓，两端外漏2-4丝；</t>
        </is>
      </c>
      <c r="B11" s="392"/>
      <c r="C11" s="392"/>
      <c r="D11" s="392"/>
      <c r="E11" s="392"/>
      <c r="F11" s="392"/>
      <c r="G11" s="392"/>
      <c r="H11" s="392"/>
      <c r="I11" s="392"/>
      <c r="J11" s="393"/>
    </row>
    <row r="12" spans="1:12" s="73" customFormat="1" ht="29.4" customHeight="1">
      <c r="A12" s="926" t="inlineStr">
        <is>
          <t xml:space="preserve">    7、海拔/大气压/环境：海拔高度21米，年平均气压101.44KPa，环境温度平均12.9℃、最高43.4℃、最低-27℃，室外安装；</t>
        </is>
      </c>
      <c r="B12" s="392"/>
      <c r="C12" s="392"/>
      <c r="D12" s="392"/>
      <c r="E12" s="392"/>
      <c r="F12" s="392"/>
      <c r="G12" s="392"/>
      <c r="H12" s="392"/>
      <c r="I12" s="392"/>
      <c r="J12" s="393"/>
    </row>
    <row r="13" spans="1:12" s="73" customFormat="1" ht="58.00" customHeight="1">
      <c r="A13" s="926" t="inlineStr">
        <is>
          <t xml:space="preserve">    8、特殊附件：位号P1004A/B贫甲醇泵配强制润滑油系统，轴承X、Y方向各有一个振动测点共4个测点配一体化振动变送器，滑动轴承采用单点双支测温加就地温度计；位号P1801AB渣浆泵采用泵加虹吸罐结构，若冲洗水压力不够需卖方自带增压泵每台泵配一台；</t>
        </is>
      </c>
      <c r="B13" s="416"/>
      <c r="C13" s="416"/>
      <c r="D13" s="416"/>
      <c r="E13" s="416"/>
      <c r="F13" s="416"/>
      <c r="G13" s="416"/>
      <c r="H13" s="416"/>
      <c r="I13" s="416"/>
      <c r="J13" s="417"/>
    </row>
    <row r="14" spans="1:12" s="73" customFormat="1" ht="43.50" customHeight="1">
      <c r="A14" s="925" t="inlineStr">
        <is>
          <t xml:space="preserve">    9、多工况说明：位号P-7101A/B/C、P-7102A/B、P-7103A/B流量调节范围30~100%/节流，位号P1004A/B流量最大385最小160正常321m³/h；</t>
        </is>
      </c>
      <c r="B14" s="389"/>
      <c r="C14" s="389"/>
      <c r="D14" s="389"/>
      <c r="E14" s="389"/>
      <c r="F14" s="389"/>
      <c r="G14" s="389"/>
      <c r="H14" s="389"/>
      <c r="I14" s="389"/>
      <c r="J14" s="390"/>
    </row>
    <row r="15" spans="1:12" s="73" customFormat="1" ht="43.50" customHeight="1">
      <c r="A15" s="926" t="inlineStr">
        <is>
          <t xml:space="preserve">    10、其它特殊事项：设备与介质接触部分禁止使用含铜、锌、铅等；涂漆面漆颜色为蓝灰色代号PB08；电机需自带不锈钢304调整垫片出厂前应完成和泵的联轴器对中；</t>
        </is>
      </c>
      <c r="B15" s="389"/>
      <c r="C15" s="389"/>
      <c r="D15" s="389"/>
      <c r="E15" s="389"/>
      <c r="F15" s="389"/>
      <c r="G15" s="389"/>
      <c r="H15" s="389"/>
      <c r="I15" s="389"/>
      <c r="J15" s="390"/>
    </row>
    <row r="16" spans="1:12" s="73" customFormat="1" ht="33.9" customHeight="1">
      <c r="A16" s="391"/>
      <c r="B16" s="389"/>
      <c r="C16" s="389"/>
      <c r="D16" s="389"/>
      <c r="E16" s="389"/>
      <c r="F16" s="389"/>
      <c r="G16" s="389"/>
      <c r="H16" s="389"/>
      <c r="I16" s="389"/>
      <c r="J16" s="390"/>
    </row>
    <row r="17" spans="1:10" s="74" customFormat="1" ht="35.1" customHeight="1">
      <c r="A17" s="391"/>
      <c r="B17" s="389"/>
      <c r="C17" s="389"/>
      <c r="D17" s="389"/>
      <c r="E17" s="389"/>
      <c r="F17" s="389"/>
      <c r="G17" s="389"/>
      <c r="H17" s="389"/>
      <c r="I17" s="389"/>
      <c r="J17" s="390"/>
    </row>
    <row r="18" spans="1:10" s="74" customFormat="1" ht="30.9" customHeight="1">
      <c r="A18" s="391"/>
      <c r="B18" s="389"/>
      <c r="C18" s="389"/>
      <c r="D18" s="389"/>
      <c r="E18" s="389"/>
      <c r="F18" s="389"/>
      <c r="G18" s="389"/>
      <c r="H18" s="389"/>
      <c r="I18" s="389"/>
      <c r="J18" s="390"/>
    </row>
    <row r="19" spans="1:10" s="74" customFormat="1" ht="21.75" customHeight="1">
      <c r="A19" s="391"/>
      <c r="B19" s="389"/>
      <c r="C19" s="389"/>
      <c r="D19" s="389"/>
      <c r="E19" s="389"/>
      <c r="F19" s="389"/>
      <c r="G19" s="389"/>
      <c r="H19" s="389"/>
      <c r="I19" s="389"/>
      <c r="J19" s="390"/>
    </row>
    <row r="20" spans="1:10" s="74" customFormat="1" ht="21.75" customHeight="1">
      <c r="A20" s="391"/>
      <c r="B20" s="389"/>
      <c r="C20" s="389"/>
      <c r="D20" s="389"/>
      <c r="E20" s="389"/>
      <c r="F20" s="389"/>
      <c r="G20" s="389"/>
      <c r="H20" s="389"/>
      <c r="I20" s="389"/>
      <c r="J20" s="390"/>
    </row>
    <row r="21" spans="1:10" s="74" customFormat="1" ht="21" customHeight="1">
      <c r="A21" s="419"/>
      <c r="B21" s="420"/>
      <c r="C21" s="420"/>
      <c r="D21" s="420"/>
      <c r="E21" s="420"/>
      <c r="F21" s="420"/>
      <c r="G21" s="420"/>
      <c r="H21" s="420"/>
      <c r="I21" s="420"/>
      <c r="J21" s="421"/>
    </row>
    <row r="22" spans="1:10" s="74" customFormat="1" ht="21.75" customHeight="1">
      <c r="A22" s="422"/>
      <c r="B22" s="398"/>
      <c r="C22" s="398"/>
      <c r="D22" s="398"/>
      <c r="E22" s="398"/>
      <c r="F22" s="398"/>
      <c r="G22" s="398"/>
      <c r="H22" s="398"/>
      <c r="I22" s="398"/>
      <c r="J22" s="399"/>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418"/>
      <c r="B31" s="418"/>
      <c r="C31" s="418"/>
      <c r="D31" s="418"/>
      <c r="E31" s="418"/>
      <c r="F31" s="418"/>
      <c r="G31" s="418"/>
      <c r="H31" s="418"/>
      <c r="I31" s="418"/>
      <c r="J31" s="418"/>
    </row>
    <row r="32" spans="1:10">
      <c r="A32" s="418"/>
      <c r="B32" s="418"/>
      <c r="C32" s="418"/>
      <c r="D32" s="418"/>
      <c r="E32" s="418"/>
      <c r="F32" s="418"/>
      <c r="G32" s="418"/>
      <c r="H32" s="418"/>
      <c r="I32" s="418"/>
      <c r="J32" s="418"/>
    </row>
    <row r="33" spans="1:10">
      <c r="A33" s="418"/>
      <c r="B33" s="418"/>
      <c r="C33" s="418"/>
      <c r="D33" s="418"/>
      <c r="E33" s="418"/>
      <c r="F33" s="418"/>
      <c r="G33" s="418"/>
      <c r="H33" s="418"/>
      <c r="I33" s="418"/>
      <c r="J33" s="418"/>
    </row>
    <row r="34" spans="1:10">
      <c r="A34" s="418"/>
      <c r="B34" s="418"/>
      <c r="C34" s="418"/>
      <c r="D34" s="418"/>
      <c r="E34" s="418"/>
      <c r="F34" s="418"/>
      <c r="G34" s="418"/>
      <c r="H34" s="418"/>
      <c r="I34" s="418"/>
      <c r="J34" s="418"/>
    </row>
    <row r="35" spans="1:10">
      <c r="A35" s="418"/>
      <c r="B35" s="418"/>
      <c r="C35" s="418"/>
      <c r="D35" s="418"/>
      <c r="E35" s="418"/>
      <c r="F35" s="418"/>
      <c r="G35" s="418"/>
      <c r="H35" s="418"/>
      <c r="I35" s="418"/>
      <c r="J35" s="418"/>
    </row>
    <row r="36" spans="1:10">
      <c r="A36" s="418"/>
      <c r="B36" s="418"/>
      <c r="C36" s="418"/>
      <c r="D36" s="418"/>
      <c r="E36" s="418"/>
      <c r="F36" s="418"/>
      <c r="G36" s="418"/>
      <c r="H36" s="418"/>
      <c r="I36" s="418"/>
      <c r="J36" s="418"/>
    </row>
    <row r="37" spans="1:10">
      <c r="A37" s="418"/>
      <c r="B37" s="418"/>
      <c r="C37" s="418"/>
      <c r="D37" s="418"/>
      <c r="E37" s="418"/>
      <c r="F37" s="418"/>
      <c r="G37" s="418"/>
      <c r="H37" s="418"/>
      <c r="I37" s="418"/>
      <c r="J37" s="418"/>
    </row>
    <row r="38" spans="1:10">
      <c r="A38" s="418"/>
      <c r="B38" s="418"/>
      <c r="C38" s="418"/>
      <c r="D38" s="418"/>
      <c r="E38" s="418"/>
      <c r="F38" s="418"/>
      <c r="G38" s="418"/>
      <c r="H38" s="418"/>
      <c r="I38" s="418"/>
      <c r="J38" s="418"/>
    </row>
    <row r="39" spans="1:10">
      <c r="A39" s="418"/>
      <c r="B39" s="418"/>
      <c r="C39" s="418"/>
      <c r="D39" s="418"/>
      <c r="E39" s="418"/>
      <c r="F39" s="418"/>
      <c r="G39" s="418"/>
      <c r="H39" s="418"/>
      <c r="I39" s="418"/>
      <c r="J39" s="418"/>
    </row>
    <row r="40" spans="1:10">
      <c r="A40" s="78"/>
      <c r="B40" s="78"/>
      <c r="C40" s="78"/>
      <c r="D40" s="78"/>
      <c r="E40" s="78"/>
      <c r="F40" s="78"/>
      <c r="G40" s="78"/>
      <c r="H40" s="78"/>
      <c r="I40" s="78"/>
      <c r="J40" s="78"/>
    </row>
    <row r="41" spans="1:10">
      <c r="A41" s="78"/>
      <c r="B41" s="78"/>
      <c r="C41" s="78"/>
      <c r="D41" s="78"/>
      <c r="E41" s="78"/>
      <c r="F41" s="78"/>
      <c r="G41" s="78"/>
      <c r="H41" s="78"/>
      <c r="I41" s="78"/>
      <c r="J41" s="78"/>
    </row>
    <row r="42" spans="1:10">
      <c r="A42" s="78"/>
      <c r="B42" s="78"/>
      <c r="C42" s="78"/>
      <c r="D42" s="78"/>
      <c r="E42" s="78"/>
      <c r="F42" s="78"/>
      <c r="G42" s="78"/>
      <c r="H42" s="78"/>
      <c r="I42" s="78"/>
      <c r="J42" s="78"/>
    </row>
    <row r="43" spans="1:10">
      <c r="A43" s="78"/>
      <c r="B43" s="78"/>
      <c r="C43" s="78"/>
      <c r="D43" s="78"/>
      <c r="E43" s="78"/>
      <c r="F43" s="78"/>
      <c r="G43" s="78"/>
      <c r="H43" s="78"/>
      <c r="I43" s="78"/>
      <c r="J43" s="78"/>
    </row>
    <row r="44" spans="1:10">
      <c r="A44" s="78"/>
      <c r="B44" s="78"/>
      <c r="C44" s="78"/>
      <c r="D44" s="78"/>
      <c r="E44" s="78"/>
      <c r="F44" s="78"/>
      <c r="G44" s="78"/>
      <c r="H44" s="78"/>
      <c r="I44" s="78"/>
      <c r="J44" s="78"/>
    </row>
    <row r="45" spans="1:10">
      <c r="A45" s="78"/>
      <c r="B45" s="78"/>
      <c r="C45" s="78"/>
      <c r="D45" s="78"/>
      <c r="E45" s="78"/>
      <c r="F45" s="78"/>
      <c r="G45" s="78"/>
      <c r="H45" s="78"/>
      <c r="I45" s="78"/>
      <c r="J45" s="78"/>
    </row>
    <row r="46" spans="1:10">
      <c r="A46" s="78"/>
      <c r="B46" s="78"/>
      <c r="C46" s="78"/>
      <c r="D46" s="78"/>
      <c r="E46" s="78"/>
      <c r="F46" s="78"/>
      <c r="G46" s="78"/>
      <c r="H46" s="78"/>
      <c r="I46" s="78"/>
      <c r="J46" s="78"/>
    </row>
  </sheetData>
  <sheetProtection formatCells="0" formatColumns="0" formatRows="0" insertColumns="0" insertRows="0" insertHyperlinks="0" deleteColumns="0" deleteRows="0" sort="0" autoFilter="0" pivotTables="0"/>
  <mergeCells count="45">
    <mergeCell ref="A36:J36"/>
    <mergeCell ref="A37:J37"/>
    <mergeCell ref="A38:J38"/>
    <mergeCell ref="A39:J39"/>
    <mergeCell ref="F1:F2"/>
    <mergeCell ref="A31:J31"/>
    <mergeCell ref="A32:J32"/>
    <mergeCell ref="A33:J33"/>
    <mergeCell ref="A34:J34"/>
    <mergeCell ref="A35:J35"/>
    <mergeCell ref="A26:J26"/>
    <mergeCell ref="A27:J27"/>
    <mergeCell ref="A28:J28"/>
    <mergeCell ref="A29:J29"/>
    <mergeCell ref="A30:J30"/>
    <mergeCell ref="A23:J23"/>
    <mergeCell ref="A17:J17"/>
    <mergeCell ref="A24:J24"/>
    <mergeCell ref="A25:J25"/>
    <mergeCell ref="A18:J18"/>
    <mergeCell ref="A19:J19"/>
    <mergeCell ref="A20:J20"/>
    <mergeCell ref="A21:J21"/>
    <mergeCell ref="A22:J22"/>
    <mergeCell ref="A11:J11"/>
    <mergeCell ref="A13:J13"/>
    <mergeCell ref="A14:J14"/>
    <mergeCell ref="A15:J15"/>
    <mergeCell ref="A16:J16"/>
    <mergeCell ref="A12:J12"/>
    <mergeCell ref="K1:L2"/>
    <mergeCell ref="A8:J8"/>
    <mergeCell ref="A9:J9"/>
    <mergeCell ref="A10:J10"/>
    <mergeCell ref="A3:J3"/>
    <mergeCell ref="A4:J4"/>
    <mergeCell ref="A5:J5"/>
    <mergeCell ref="A6:J6"/>
    <mergeCell ref="A7:J7"/>
    <mergeCell ref="A1:B1"/>
    <mergeCell ref="C1:E1"/>
    <mergeCell ref="H1:J1"/>
    <mergeCell ref="A2:B2"/>
    <mergeCell ref="C2:E2"/>
    <mergeCell ref="H2:J2"/>
  </mergeCells>
  <phoneticPr fontId="58" type="noConversion"/>
  <printOptions horizontalCentered="1" verticalCentered="1"/>
  <pageMargins left="0.59055118110236227" right="0.59055118110236227" top="0.39370078740157483" bottom="0.39370078740157483" header="0.27559055118110237" footer="0.15748031496062992"/>
  <pageSetup paperSize="9" orientation="portrait" horizontalDpi="1200" verticalDpi="1200" r:id="rId1" fitToWidth="1" fitToHeight="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view="pageBreakPreview" zoomScaleNormal="110" zoomScaleSheetLayoutView="100" workbookViewId="0">
      <selection activeCell="N3" sqref="N3"/>
    </sheetView>
  </sheetViews>
  <sheetFormatPr defaultColWidth="9" defaultRowHeight="15.6"/>
  <cols>
    <col min="1" max="1" width="9" style="75"/>
    <col min="2" max="2" width="2.69921875" style="75" customWidth="1"/>
    <col min="3" max="4" width="9" style="75" customWidth="1"/>
    <col min="5" max="5" width="16.69921875" style="75" customWidth="1"/>
    <col min="6" max="6" width="13.8984375" style="75" customWidth="1"/>
    <col min="7" max="7" width="13.59765625" style="75" customWidth="1"/>
    <col min="8" max="8" width="9" style="75"/>
    <col min="9" max="9" width="5.09765625" style="75" customWidth="1"/>
    <col min="10" max="10" width="18.5" style="75" customWidth="1"/>
    <col min="11" max="16384" width="9" style="75"/>
  </cols>
  <sheetData>
    <row r="1" spans="1:12" s="72" customFormat="1" ht="30.9" customHeight="1">
      <c r="A1" s="402" t="s">
        <v>0</v>
      </c>
      <c r="B1" s="403"/>
      <c r="C1" s="404" t="str">
        <f>'选型表'!D3</f>
      </c>
      <c r="D1" s="405"/>
      <c r="E1" s="406"/>
      <c r="F1" s="423" t="s">
        <v>191</v>
      </c>
      <c r="G1" s="76" t="s">
        <v>1</v>
      </c>
      <c r="H1" s="404">
        <f>'选型表'!E2</f>
      </c>
      <c r="I1" s="405"/>
      <c r="J1" s="407"/>
      <c r="L1" s="330" t="s">
        <v>43</v>
      </c>
    </row>
    <row r="2" spans="1:12" s="72" customFormat="1" ht="30.9" customHeight="1">
      <c r="A2" s="425" t="s">
        <v>2</v>
      </c>
      <c r="B2" s="426"/>
      <c r="C2" s="427">
        <f>'选型表'!J2</f>
      </c>
      <c r="D2" s="428"/>
      <c r="E2" s="429"/>
      <c r="F2" s="434"/>
      <c r="G2" s="77" t="s">
        <v>3</v>
      </c>
      <c r="H2" s="430">
        <f>'选型表'!AC5</f>
      </c>
      <c r="I2" s="431"/>
      <c r="J2" s="432"/>
      <c r="L2" s="330"/>
    </row>
    <row r="3" spans="1:12" s="73" customFormat="1" ht="47.1" customHeight="1">
      <c r="A3" s="433" t="s">
        <v>192</v>
      </c>
      <c r="B3" s="433"/>
      <c r="C3" s="433"/>
      <c r="D3" s="433"/>
      <c r="E3" s="433"/>
      <c r="F3" s="433" t="s">
        <v>193</v>
      </c>
      <c r="G3" s="433"/>
      <c r="H3" s="433" t="s">
        <v>194</v>
      </c>
      <c r="I3" s="433"/>
      <c r="J3" s="79" t="s">
        <v>80</v>
      </c>
      <c r="L3" s="330"/>
    </row>
    <row r="4" spans="1:12" s="73" customFormat="1" ht="47.1" customHeight="1">
      <c r="A4" s="433"/>
      <c r="B4" s="433"/>
      <c r="C4" s="433"/>
      <c r="D4" s="433"/>
      <c r="E4" s="433"/>
      <c r="F4" s="433"/>
      <c r="G4" s="433"/>
      <c r="H4" s="433"/>
      <c r="I4" s="433"/>
      <c r="J4" s="80"/>
      <c r="L4" s="330"/>
    </row>
    <row r="5" spans="1:12" s="73" customFormat="1" ht="47.1" customHeight="1">
      <c r="A5" s="433"/>
      <c r="B5" s="433"/>
      <c r="C5" s="433"/>
      <c r="D5" s="433"/>
      <c r="E5" s="433"/>
      <c r="F5" s="433"/>
      <c r="G5" s="433"/>
      <c r="H5" s="433"/>
      <c r="I5" s="433"/>
      <c r="J5" s="80"/>
      <c r="L5" s="330"/>
    </row>
    <row r="6" spans="1:12" s="73" customFormat="1" ht="47.1" customHeight="1">
      <c r="A6" s="433"/>
      <c r="B6" s="433"/>
      <c r="C6" s="433"/>
      <c r="D6" s="433"/>
      <c r="E6" s="433"/>
      <c r="F6" s="433"/>
      <c r="G6" s="433"/>
      <c r="H6" s="433"/>
      <c r="I6" s="433"/>
      <c r="J6" s="80"/>
      <c r="L6" s="330"/>
    </row>
    <row r="7" spans="1:12" s="73" customFormat="1" ht="47.1" customHeight="1">
      <c r="A7" s="433"/>
      <c r="B7" s="433"/>
      <c r="C7" s="433"/>
      <c r="D7" s="433"/>
      <c r="E7" s="433"/>
      <c r="F7" s="433"/>
      <c r="G7" s="433"/>
      <c r="H7" s="433"/>
      <c r="I7" s="433"/>
      <c r="J7" s="80"/>
      <c r="L7" s="330"/>
    </row>
    <row r="8" spans="1:12" s="73" customFormat="1" ht="47.1" customHeight="1">
      <c r="A8" s="433"/>
      <c r="B8" s="433"/>
      <c r="C8" s="433"/>
      <c r="D8" s="433"/>
      <c r="E8" s="433"/>
      <c r="F8" s="433"/>
      <c r="G8" s="433"/>
      <c r="H8" s="433"/>
      <c r="I8" s="433"/>
      <c r="J8" s="80"/>
      <c r="L8" s="330"/>
    </row>
    <row r="9" spans="1:12" s="73" customFormat="1" ht="47.1" customHeight="1">
      <c r="A9" s="433"/>
      <c r="B9" s="433"/>
      <c r="C9" s="433"/>
      <c r="D9" s="433"/>
      <c r="E9" s="433"/>
      <c r="F9" s="433"/>
      <c r="G9" s="433"/>
      <c r="H9" s="433"/>
      <c r="I9" s="433"/>
      <c r="J9" s="80"/>
      <c r="L9" s="330"/>
    </row>
    <row r="10" spans="1:12" s="73" customFormat="1" ht="47.1" customHeight="1">
      <c r="A10" s="433"/>
      <c r="B10" s="433"/>
      <c r="C10" s="433"/>
      <c r="D10" s="433"/>
      <c r="E10" s="433"/>
      <c r="F10" s="433"/>
      <c r="G10" s="433"/>
      <c r="H10" s="433"/>
      <c r="I10" s="433"/>
      <c r="J10" s="80"/>
      <c r="L10" s="330"/>
    </row>
    <row r="11" spans="1:12" s="73" customFormat="1" ht="47.1" customHeight="1">
      <c r="A11" s="433"/>
      <c r="B11" s="433"/>
      <c r="C11" s="433"/>
      <c r="D11" s="433"/>
      <c r="E11" s="433"/>
      <c r="F11" s="433"/>
      <c r="G11" s="433"/>
      <c r="H11" s="433"/>
      <c r="I11" s="433"/>
      <c r="J11" s="80"/>
      <c r="L11" s="330"/>
    </row>
    <row r="12" spans="1:12" s="73" customFormat="1" ht="47.1" customHeight="1">
      <c r="A12" s="433"/>
      <c r="B12" s="433"/>
      <c r="C12" s="433"/>
      <c r="D12" s="433"/>
      <c r="E12" s="433"/>
      <c r="F12" s="433"/>
      <c r="G12" s="433"/>
      <c r="H12" s="433"/>
      <c r="I12" s="433"/>
      <c r="J12" s="80"/>
      <c r="L12" s="330"/>
    </row>
    <row r="13" spans="1:12" s="74" customFormat="1" ht="47.1" customHeight="1">
      <c r="A13" s="435" t="s">
        <v>195</v>
      </c>
      <c r="B13" s="436"/>
      <c r="C13" s="436"/>
      <c r="D13" s="436"/>
      <c r="E13" s="436"/>
      <c r="F13" s="436"/>
      <c r="G13" s="436"/>
      <c r="H13" s="436"/>
      <c r="I13" s="436"/>
      <c r="J13" s="437"/>
    </row>
    <row r="14" spans="1:12" ht="15.6" customHeight="1">
      <c r="A14" s="418"/>
      <c r="B14" s="418"/>
      <c r="C14" s="418"/>
      <c r="D14" s="418"/>
      <c r="E14" s="418"/>
      <c r="F14" s="418"/>
      <c r="G14" s="418"/>
      <c r="H14" s="418"/>
      <c r="I14" s="418"/>
      <c r="J14" s="418"/>
    </row>
    <row r="15" spans="1:12" ht="15.6" customHeight="1">
      <c r="A15" s="418"/>
      <c r="B15" s="418"/>
      <c r="C15" s="418"/>
      <c r="D15" s="418"/>
      <c r="E15" s="418"/>
      <c r="F15" s="418"/>
      <c r="G15" s="418"/>
      <c r="H15" s="418"/>
      <c r="I15" s="418"/>
      <c r="J15" s="418"/>
    </row>
    <row r="16" spans="1:12">
      <c r="A16" s="418"/>
      <c r="B16" s="418"/>
      <c r="C16" s="418"/>
      <c r="D16" s="418"/>
      <c r="E16" s="418"/>
      <c r="F16" s="418"/>
      <c r="G16" s="418"/>
      <c r="H16" s="418"/>
      <c r="I16" s="418"/>
      <c r="J16" s="418"/>
    </row>
    <row r="17" spans="1:10">
      <c r="A17" s="418"/>
      <c r="B17" s="418"/>
      <c r="C17" s="418"/>
      <c r="D17" s="418"/>
      <c r="E17" s="418"/>
      <c r="F17" s="418"/>
      <c r="G17" s="418"/>
      <c r="H17" s="418"/>
      <c r="I17" s="418"/>
      <c r="J17" s="418"/>
    </row>
    <row r="18" spans="1:10">
      <c r="A18" s="418"/>
      <c r="B18" s="418"/>
      <c r="C18" s="418"/>
      <c r="D18" s="418"/>
      <c r="E18" s="418"/>
      <c r="F18" s="418"/>
      <c r="G18" s="418"/>
      <c r="H18" s="418"/>
      <c r="I18" s="418"/>
      <c r="J18" s="418"/>
    </row>
    <row r="19" spans="1:10">
      <c r="A19" s="418"/>
      <c r="B19" s="418"/>
      <c r="C19" s="418"/>
      <c r="D19" s="418"/>
      <c r="E19" s="418"/>
      <c r="F19" s="418"/>
      <c r="G19" s="418"/>
      <c r="H19" s="418"/>
      <c r="I19" s="418"/>
      <c r="J19" s="418"/>
    </row>
    <row r="20" spans="1:10">
      <c r="A20" s="418"/>
      <c r="B20" s="418"/>
      <c r="C20" s="418"/>
      <c r="D20" s="418"/>
      <c r="E20" s="418"/>
      <c r="F20" s="418"/>
      <c r="G20" s="418"/>
      <c r="H20" s="418"/>
      <c r="I20" s="418"/>
      <c r="J20" s="418"/>
    </row>
    <row r="21" spans="1:10">
      <c r="A21" s="418"/>
      <c r="B21" s="418"/>
      <c r="C21" s="418"/>
      <c r="D21" s="418"/>
      <c r="E21" s="418"/>
      <c r="F21" s="418"/>
      <c r="G21" s="418"/>
      <c r="H21" s="418"/>
      <c r="I21" s="418"/>
      <c r="J21" s="418"/>
    </row>
    <row r="22" spans="1:10">
      <c r="A22" s="418"/>
      <c r="B22" s="418"/>
      <c r="C22" s="418"/>
      <c r="D22" s="418"/>
      <c r="E22" s="418"/>
      <c r="F22" s="418"/>
      <c r="G22" s="418"/>
      <c r="H22" s="418"/>
      <c r="I22" s="418"/>
      <c r="J22" s="418"/>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78"/>
      <c r="B31" s="78"/>
      <c r="C31" s="78"/>
      <c r="D31" s="78"/>
      <c r="E31" s="78"/>
      <c r="F31" s="78"/>
      <c r="G31" s="78"/>
      <c r="H31" s="78"/>
      <c r="I31" s="78"/>
      <c r="J31" s="78"/>
    </row>
    <row r="32" spans="1:10">
      <c r="A32" s="78"/>
      <c r="B32" s="78"/>
      <c r="C32" s="78"/>
      <c r="D32" s="78"/>
      <c r="E32" s="78"/>
      <c r="F32" s="78"/>
      <c r="G32" s="78"/>
      <c r="H32" s="78"/>
      <c r="I32" s="78"/>
      <c r="J32" s="78"/>
    </row>
    <row r="33" spans="1:10">
      <c r="A33" s="78"/>
      <c r="B33" s="78"/>
      <c r="C33" s="78"/>
      <c r="D33" s="78"/>
      <c r="E33" s="78"/>
      <c r="F33" s="78"/>
      <c r="G33" s="78"/>
      <c r="H33" s="78"/>
      <c r="I33" s="78"/>
      <c r="J33" s="78"/>
    </row>
    <row r="34" spans="1:10">
      <c r="A34" s="78"/>
      <c r="B34" s="78"/>
      <c r="C34" s="78"/>
      <c r="D34" s="78"/>
      <c r="E34" s="78"/>
      <c r="F34" s="78"/>
      <c r="G34" s="78"/>
      <c r="H34" s="78"/>
      <c r="I34" s="78"/>
      <c r="J34" s="78"/>
    </row>
    <row r="35" spans="1:10">
      <c r="A35" s="78"/>
      <c r="B35" s="78"/>
      <c r="C35" s="78"/>
      <c r="D35" s="78"/>
      <c r="E35" s="78"/>
      <c r="F35" s="78"/>
      <c r="G35" s="78"/>
      <c r="H35" s="78"/>
      <c r="I35" s="78"/>
      <c r="J35" s="78"/>
    </row>
    <row r="36" spans="1:10">
      <c r="A36" s="78"/>
      <c r="B36" s="78"/>
      <c r="C36" s="78"/>
      <c r="D36" s="78"/>
      <c r="E36" s="78"/>
      <c r="F36" s="78"/>
      <c r="G36" s="78"/>
      <c r="H36" s="78"/>
      <c r="I36" s="78"/>
      <c r="J36" s="78"/>
    </row>
    <row r="37" spans="1:10">
      <c r="A37" s="78"/>
      <c r="B37" s="78"/>
      <c r="C37" s="78"/>
      <c r="D37" s="78"/>
      <c r="E37" s="78"/>
      <c r="F37" s="78"/>
      <c r="G37" s="78"/>
      <c r="H37" s="78"/>
      <c r="I37" s="78"/>
      <c r="J37" s="78"/>
    </row>
  </sheetData>
  <sheetProtection formatCells="0" formatColumns="0" formatRows="0" insertColumns="0" insertRows="0" insertHyperlinks="0" deleteColumns="0" deleteRows="0" sort="0" autoFilter="0" pivotTables="0"/>
  <mergeCells count="56">
    <mergeCell ref="A28:J28"/>
    <mergeCell ref="A29:J29"/>
    <mergeCell ref="A30:J30"/>
    <mergeCell ref="F1:F2"/>
    <mergeCell ref="A23:J23"/>
    <mergeCell ref="A24:J24"/>
    <mergeCell ref="A25:J25"/>
    <mergeCell ref="A26:J26"/>
    <mergeCell ref="A27:J27"/>
    <mergeCell ref="A18:J18"/>
    <mergeCell ref="A19:J19"/>
    <mergeCell ref="A20:J20"/>
    <mergeCell ref="A21:J21"/>
    <mergeCell ref="A22:J22"/>
    <mergeCell ref="A13:J13"/>
    <mergeCell ref="A14:J14"/>
    <mergeCell ref="A17:J17"/>
    <mergeCell ref="A11:E11"/>
    <mergeCell ref="F11:G11"/>
    <mergeCell ref="H11:I11"/>
    <mergeCell ref="A12:E12"/>
    <mergeCell ref="F12:G12"/>
    <mergeCell ref="H12:I12"/>
    <mergeCell ref="A10:E10"/>
    <mergeCell ref="F10:G10"/>
    <mergeCell ref="H10:I10"/>
    <mergeCell ref="A15:J15"/>
    <mergeCell ref="A16:J16"/>
    <mergeCell ref="A8:E8"/>
    <mergeCell ref="F8:G8"/>
    <mergeCell ref="H8:I8"/>
    <mergeCell ref="A9:E9"/>
    <mergeCell ref="F9:G9"/>
    <mergeCell ref="H9:I9"/>
    <mergeCell ref="A6:E6"/>
    <mergeCell ref="F6:G6"/>
    <mergeCell ref="H6:I6"/>
    <mergeCell ref="A7:E7"/>
    <mergeCell ref="F7:G7"/>
    <mergeCell ref="H7:I7"/>
    <mergeCell ref="L1:L12"/>
    <mergeCell ref="A1:B1"/>
    <mergeCell ref="C1:E1"/>
    <mergeCell ref="H1:J1"/>
    <mergeCell ref="A2:B2"/>
    <mergeCell ref="C2:E2"/>
    <mergeCell ref="H2:J2"/>
    <mergeCell ref="A3:E3"/>
    <mergeCell ref="F3:G3"/>
    <mergeCell ref="H3:I3"/>
    <mergeCell ref="A4:E4"/>
    <mergeCell ref="F4:G4"/>
    <mergeCell ref="H4:I4"/>
    <mergeCell ref="A5:E5"/>
    <mergeCell ref="F5:G5"/>
    <mergeCell ref="H5:I5"/>
  </mergeCells>
  <phoneticPr fontId="58" type="noConversion"/>
  <printOptions horizontalCentered="1" verticalCentered="1"/>
  <pageMargins left="0.39370078740157483" right="0.15748031496062992" top="0.15748031496062992" bottom="0.15748031496062992" header="0.27559055118110237" footer="0.15748031496062992"/>
  <pageSetup paperSize="9" scale="84" firstPageNumber="4294963191" orientation="portrait" useFirstPageNumber="1"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25"/>
  <sheetViews>
    <sheetView view="pageBreakPreview" zoomScale="55" zoomScaleNormal="85" zoomScaleSheetLayoutView="55" workbookViewId="0">
      <pane xSplit="3" ySplit="7" topLeftCell="D8" activePane="bottomRight" state="frozenSplit"/>
      <selection activeCell="B18" sqref="B18"/>
      <selection pane="topRight" activeCell="B18" sqref="B18"/>
      <selection pane="bottomLeft" activeCell="B18" sqref="B18"/>
      <selection pane="bottomRight" activeCell="AI3" sqref="AI3:AI8"/>
    </sheetView>
  </sheetViews>
  <sheetFormatPr defaultColWidth="9" defaultRowHeight="16.8"/>
  <cols>
    <col min="1" max="1" width="4.59765625" style="26" customWidth="1"/>
    <col min="2" max="2" width="13" style="70" bestFit="1" customWidth="1"/>
    <col min="3" max="3" width="11" style="26" customWidth="1"/>
    <col min="4" max="4" width="11.09765625" style="26" customWidth="1"/>
    <col min="5" max="5" width="4" style="26" customWidth="1"/>
    <col min="6" max="6" width="18" style="26" customWidth="1"/>
    <col min="7" max="7" width="6.69921875" style="26" customWidth="1"/>
    <col min="8" max="8" width="6.3984375" style="26" customWidth="1"/>
    <col min="9" max="9" width="9.59765625" style="26" customWidth="1"/>
    <col min="10" max="10" width="6.69921875" style="26" customWidth="1"/>
    <col min="11" max="12" width="7" style="26" customWidth="1"/>
    <col min="13" max="13" width="6.8984375" style="26" customWidth="1"/>
    <col min="14" max="14" width="6.8984375" style="69" customWidth="1"/>
    <col min="15" max="15" width="7.59765625" style="69" customWidth="1"/>
    <col min="16" max="16" width="6.3984375" style="26" customWidth="1"/>
    <col min="17" max="17" width="8.19921875" style="26" customWidth="1"/>
    <col min="18" max="18" width="13.3984375" style="26" customWidth="1"/>
    <col min="19" max="19" width="6.69921875" style="26" customWidth="1"/>
    <col min="20" max="20" width="6.09765625" style="26" customWidth="1"/>
    <col min="21" max="21" width="4.69921875" style="26" customWidth="1"/>
    <col min="22" max="23" width="5.5" style="26" customWidth="1"/>
    <col min="24" max="24" width="9.09765625" style="71" customWidth="1"/>
    <col min="25" max="25" width="8.09765625" style="26" customWidth="1"/>
    <col min="26" max="26" width="8" style="26" customWidth="1"/>
    <col min="27" max="27" width="7.69921875" style="26" customWidth="1"/>
    <col min="28" max="28" width="14.59765625" style="26" customWidth="1"/>
    <col min="29" max="29" width="8.69921875" style="26" customWidth="1"/>
    <col min="30" max="32" width="7.8984375" style="26" customWidth="1"/>
    <col min="33" max="33" width="8.3984375" style="26" customWidth="1"/>
    <col min="34" max="34" width="9" style="26"/>
    <col min="35" max="35" width="12.09765625" style="26" customWidth="1"/>
    <col min="36" max="16384" width="9" style="26"/>
  </cols>
  <sheetData>
    <row r="1" spans="1:35" ht="0.9" customHeight="1"/>
    <row r="2" spans="1:35" s="67" customFormat="1" ht="24.9" customHeight="1">
      <c r="A2" s="121"/>
      <c r="B2" s="121"/>
      <c r="C2" s="443" t="s">
        <v>160</v>
      </c>
      <c r="D2" s="443"/>
      <c r="E2" s="444">
        <f>IF('封面'!E7="","",'封面'!E7)</f>
      </c>
      <c r="F2" s="444"/>
      <c r="G2" s="444"/>
      <c r="H2" s="121"/>
      <c r="I2" s="122" t="s">
        <v>196</v>
      </c>
      <c r="J2" s="444">
        <f>IF('封面'!E8="","",'封面'!E8)</f>
      </c>
      <c r="K2" s="444"/>
      <c r="L2" s="444"/>
      <c r="M2" s="121"/>
      <c r="N2" s="123"/>
      <c r="O2" s="123"/>
      <c r="P2" s="121"/>
      <c r="Q2" s="121"/>
      <c r="R2" s="121"/>
      <c r="S2" s="121"/>
      <c r="T2" s="121"/>
      <c r="U2" s="121"/>
      <c r="V2" s="444"/>
      <c r="W2" s="444"/>
      <c r="X2" s="444"/>
      <c r="Y2" s="444"/>
      <c r="Z2" s="444"/>
      <c r="AA2" s="444"/>
      <c r="AB2" s="123"/>
      <c r="AC2" s="444"/>
      <c r="AD2" s="444"/>
      <c r="AE2" s="444"/>
      <c r="AF2" s="444"/>
      <c r="AG2" s="444"/>
    </row>
    <row r="3" spans="1:35" s="67" customFormat="1" ht="30" customHeight="1">
      <c r="A3" s="445" t="s">
        <v>0</v>
      </c>
      <c r="B3" s="446"/>
      <c r="C3" s="447"/>
      <c r="D3" s="448" t="str">
        <f>IF('封面'!E11="","",'封面'!E11)</f>
      </c>
      <c r="E3" s="449"/>
      <c r="F3" s="449"/>
      <c r="G3" s="449"/>
      <c r="H3" s="446"/>
      <c r="I3" s="124" t="s">
        <v>197</v>
      </c>
      <c r="J3" s="125"/>
      <c r="K3" s="485" t="s">
        <v>198</v>
      </c>
      <c r="L3" s="485"/>
      <c r="M3" s="485"/>
      <c r="N3" s="485"/>
      <c r="O3" s="485"/>
      <c r="P3" s="485"/>
      <c r="Q3" s="485"/>
      <c r="R3" s="485"/>
      <c r="S3" s="485"/>
      <c r="T3" s="485"/>
      <c r="U3" s="486"/>
      <c r="V3" s="475" t="s">
        <v>132</v>
      </c>
      <c r="W3" s="476"/>
      <c r="X3" s="483"/>
      <c r="Y3" s="475"/>
      <c r="Z3" s="476"/>
      <c r="AA3" s="483"/>
      <c r="AB3" s="454" t="s">
        <v>163</v>
      </c>
      <c r="AC3" s="475">
        <f>IF('封面'!H17="","",'封面'!H17)</f>
      </c>
      <c r="AD3" s="476"/>
      <c r="AE3" s="476"/>
      <c r="AF3" s="476"/>
      <c r="AG3" s="477"/>
      <c r="AI3" s="462" t="s">
        <v>199</v>
      </c>
    </row>
    <row r="4" spans="1:35" s="67" customFormat="1" ht="30" customHeight="1">
      <c r="A4" s="450" t="s">
        <v>111</v>
      </c>
      <c r="B4" s="451"/>
      <c r="C4" s="452"/>
      <c r="D4" s="453" t="str">
        <f>IF('封面'!E13="","",'封面'!E13)</f>
      </c>
      <c r="E4" s="451"/>
      <c r="F4" s="451"/>
      <c r="G4" s="451"/>
      <c r="H4" s="452"/>
      <c r="I4" s="126"/>
      <c r="J4" s="127"/>
      <c r="K4" s="487"/>
      <c r="L4" s="487"/>
      <c r="M4" s="487"/>
      <c r="N4" s="487"/>
      <c r="O4" s="487"/>
      <c r="P4" s="487"/>
      <c r="Q4" s="487"/>
      <c r="R4" s="487"/>
      <c r="S4" s="487"/>
      <c r="T4" s="487"/>
      <c r="U4" s="488"/>
      <c r="V4" s="478"/>
      <c r="W4" s="479"/>
      <c r="X4" s="484"/>
      <c r="Y4" s="478"/>
      <c r="Z4" s="479"/>
      <c r="AA4" s="484"/>
      <c r="AB4" s="455"/>
      <c r="AC4" s="478"/>
      <c r="AD4" s="479"/>
      <c r="AE4" s="479"/>
      <c r="AF4" s="479"/>
      <c r="AG4" s="480"/>
      <c r="AI4" s="462"/>
    </row>
    <row r="5" spans="1:35" s="67" customFormat="1" ht="47.25" customHeight="1">
      <c r="A5" s="438" t="s">
        <v>112</v>
      </c>
      <c r="B5" s="439"/>
      <c r="C5" s="440"/>
      <c r="D5" s="441" t="str">
        <f>IF('封面'!E9="","",'封面'!E9)</f>
      </c>
      <c r="E5" s="439"/>
      <c r="F5" s="439"/>
      <c r="G5" s="439"/>
      <c r="H5" s="440"/>
      <c r="I5" s="128"/>
      <c r="J5" s="129"/>
      <c r="K5" s="489"/>
      <c r="L5" s="489"/>
      <c r="M5" s="489"/>
      <c r="N5" s="489"/>
      <c r="O5" s="489"/>
      <c r="P5" s="489"/>
      <c r="Q5" s="489"/>
      <c r="R5" s="489"/>
      <c r="S5" s="489"/>
      <c r="T5" s="489"/>
      <c r="U5" s="490"/>
      <c r="V5" s="442" t="s">
        <v>134</v>
      </c>
      <c r="W5" s="442"/>
      <c r="X5" s="442"/>
      <c r="Y5" s="442"/>
      <c r="Z5" s="442"/>
      <c r="AA5" s="442"/>
      <c r="AB5" s="130" t="s">
        <v>200</v>
      </c>
      <c r="AC5" s="466">
        <f>IF('封面'!E18="","",'封面'!E18)</f>
      </c>
      <c r="AD5" s="467"/>
      <c r="AE5" s="467"/>
      <c r="AF5" s="467"/>
      <c r="AG5" s="468"/>
      <c r="AI5" s="462"/>
    </row>
    <row r="6" spans="1:35" s="68" customFormat="1" ht="39.9" customHeight="1">
      <c r="A6" s="493" t="s">
        <v>164</v>
      </c>
      <c r="B6" s="463" t="s">
        <v>201</v>
      </c>
      <c r="C6" s="459" t="s">
        <v>138</v>
      </c>
      <c r="D6" s="465" t="s">
        <v>202</v>
      </c>
      <c r="E6" s="459" t="s">
        <v>118</v>
      </c>
      <c r="F6" s="465" t="s">
        <v>203</v>
      </c>
      <c r="G6" s="465" t="s">
        <v>204</v>
      </c>
      <c r="H6" s="459" t="s">
        <v>205</v>
      </c>
      <c r="I6" s="465" t="s">
        <v>206</v>
      </c>
      <c r="J6" s="465" t="s">
        <v>207</v>
      </c>
      <c r="K6" s="469" t="s">
        <v>208</v>
      </c>
      <c r="L6" s="457"/>
      <c r="M6" s="470" t="s">
        <v>209</v>
      </c>
      <c r="N6" s="471"/>
      <c r="O6" s="472"/>
      <c r="P6" s="459" t="s">
        <v>210</v>
      </c>
      <c r="Q6" s="460" t="s">
        <v>211</v>
      </c>
      <c r="R6" s="456"/>
      <c r="S6" s="456" t="s">
        <v>212</v>
      </c>
      <c r="T6" s="458" t="s">
        <v>213</v>
      </c>
      <c r="U6" s="459" t="s">
        <v>214</v>
      </c>
      <c r="V6" s="460" t="s">
        <v>215</v>
      </c>
      <c r="W6" s="456"/>
      <c r="X6" s="491" t="s">
        <v>216</v>
      </c>
      <c r="Y6" s="458" t="s">
        <v>217</v>
      </c>
      <c r="Z6" s="459" t="s">
        <v>218</v>
      </c>
      <c r="AA6" s="459" t="s">
        <v>219</v>
      </c>
      <c r="AB6" s="459" t="s">
        <v>142</v>
      </c>
      <c r="AC6" s="465" t="s">
        <v>220</v>
      </c>
      <c r="AD6" s="458" t="s">
        <v>146</v>
      </c>
      <c r="AE6" s="460" t="s">
        <v>221</v>
      </c>
      <c r="AF6" s="460" t="s">
        <v>222</v>
      </c>
      <c r="AG6" s="460" t="s">
        <v>223</v>
      </c>
      <c r="AI6" s="462"/>
    </row>
    <row r="7" spans="1:35" s="68" customFormat="1" ht="42.75" customHeight="1">
      <c r="A7" s="494"/>
      <c r="B7" s="459"/>
      <c r="C7" s="464"/>
      <c r="D7" s="459"/>
      <c r="E7" s="464"/>
      <c r="F7" s="459"/>
      <c r="G7" s="459"/>
      <c r="H7" s="464"/>
      <c r="I7" s="459"/>
      <c r="J7" s="459"/>
      <c r="K7" s="131" t="s">
        <v>224</v>
      </c>
      <c r="L7" s="132" t="s">
        <v>225</v>
      </c>
      <c r="M7" s="133" t="s">
        <v>226</v>
      </c>
      <c r="N7" s="132" t="s">
        <v>227</v>
      </c>
      <c r="O7" s="132" t="s">
        <v>228</v>
      </c>
      <c r="P7" s="464"/>
      <c r="Q7" s="461"/>
      <c r="R7" s="457"/>
      <c r="S7" s="457"/>
      <c r="T7" s="459"/>
      <c r="U7" s="464"/>
      <c r="V7" s="134" t="s">
        <v>229</v>
      </c>
      <c r="W7" s="134" t="s">
        <v>230</v>
      </c>
      <c r="X7" s="492"/>
      <c r="Y7" s="459"/>
      <c r="Z7" s="464"/>
      <c r="AA7" s="464"/>
      <c r="AB7" s="464"/>
      <c r="AC7" s="459"/>
      <c r="AD7" s="459"/>
      <c r="AE7" s="461"/>
      <c r="AF7" s="461"/>
      <c r="AG7" s="461"/>
      <c r="AI7" s="462"/>
    </row>
    <row r="8" spans="1:35" ht="80.099999999999994" customHeight="1">
      <c r="A8" s="135" t="inlineStr">
        <is>
          <t>001</t>
        </is>
      </c>
      <c r="B8" s="176"/>
      <c r="C8" s="176" t="inlineStr">
        <is>
          <t>P0702A/B/C</t>
        </is>
      </c>
      <c r="D8" s="176" t="inlineStr">
        <is>
          <t>烧嘴冷却水泵</t>
        </is>
      </c>
      <c r="E8" s="177">
        <v>3</v>
      </c>
      <c r="F8" s="176" t="inlineStr">
        <is>
          <t>烧嘴冷却水</t>
        </is>
      </c>
      <c r="G8" s="176"/>
      <c r="H8" s="178"/>
      <c r="I8" s="176"/>
      <c r="J8" s="176"/>
      <c r="K8" s="178"/>
      <c r="L8" s="184"/>
      <c r="M8" s="136"/>
      <c r="N8" s="178" t="inlineStr">
        <is>
          <t>60/120</t>
        </is>
      </c>
      <c r="O8" s="184" t="inlineStr">
        <is>
          <t>160</t>
        </is>
      </c>
      <c r="P8" s="176" t="inlineStr">
        <is>
          <t>350</t>
        </is>
      </c>
      <c r="Q8" s="179"/>
      <c r="R8" s="235"/>
      <c r="S8" s="236"/>
      <c r="T8" s="177"/>
      <c r="U8" s="177"/>
      <c r="V8" s="177" t="inlineStr">
        <is>
          <t>3</t>
        </is>
      </c>
      <c r="W8" s="240"/>
      <c r="X8" s="237">
        <f>IFERROR(IF(OR(O8="",P8="",G8="",U8="",U8=0),"",O8*P8*G8/367.2/U8*100),"")</f>
      </c>
      <c r="Y8" s="177" t="inlineStr">
        <is>
          <t>S-6</t>
        </is>
      </c>
      <c r="Z8" s="176" t="inlineStr">
        <is>
          <t>PLAN11</t>
        </is>
      </c>
      <c r="AA8" s="136"/>
      <c r="AB8" s="176"/>
      <c r="AC8" s="176"/>
      <c r="AD8" s="137"/>
      <c r="AE8" s="137"/>
      <c r="AF8" s="137"/>
      <c r="AG8" s="138"/>
      <c r="AI8" s="462"/>
    </row>
    <row r="9" spans="1:35" ht="80.099999999999994" customHeight="1">
      <c r="A9" s="135" t="inlineStr">
        <is>
          <t>002</t>
        </is>
      </c>
      <c r="B9" s="176"/>
      <c r="C9" s="176" t="inlineStr">
        <is>
          <t>P0703A1/A2/B1/B2/C1/C2/D1/D2</t>
        </is>
      </c>
      <c r="D9" s="176" t="inlineStr">
        <is>
          <t>锁斗循环泵OH2</t>
        </is>
      </c>
      <c r="E9" s="177">
        <v>8</v>
      </c>
      <c r="F9" s="176"/>
      <c r="G9" s="176"/>
      <c r="H9" s="178"/>
      <c r="I9" s="176"/>
      <c r="J9" s="176"/>
      <c r="K9" s="178"/>
      <c r="L9" s="184"/>
      <c r="M9" s="136"/>
      <c r="N9" s="178" t="inlineStr">
        <is>
          <t>49.2/98.4</t>
        </is>
      </c>
      <c r="O9" s="184" t="inlineStr">
        <is>
          <t>118.1</t>
        </is>
      </c>
      <c r="P9" s="176" t="inlineStr">
        <is>
          <t>40</t>
        </is>
      </c>
      <c r="Q9" s="179"/>
      <c r="R9" s="235"/>
      <c r="S9" s="236"/>
      <c r="T9" s="177"/>
      <c r="U9" s="177"/>
      <c r="V9" s="177" t="inlineStr">
        <is>
          <t>5</t>
        </is>
      </c>
      <c r="W9" s="240"/>
      <c r="X9" s="237">
        <f>IFERROR(IF(OR(O9="",P9="",G9="",U9="",U9=0),"",O9*P9*G9/367.2/U9*100),"")</f>
      </c>
      <c r="Y9" s="177"/>
      <c r="Z9" s="176" t="inlineStr">
        <is>
          <t>P32</t>
        </is>
      </c>
      <c r="AA9" s="136"/>
      <c r="AB9" s="176"/>
      <c r="AC9" s="176"/>
      <c r="AD9" s="137"/>
      <c r="AE9" s="137"/>
      <c r="AF9" s="137"/>
      <c r="AG9" s="138"/>
      <c r="AI9" s="462"/>
    </row>
    <row r="10" spans="1:35" ht="80.099999999999994" customHeight="1">
      <c r="A10" s="135" t="inlineStr">
        <is>
          <t>003</t>
        </is>
      </c>
      <c r="B10" s="176"/>
      <c r="C10" s="176" t="inlineStr">
        <is>
          <t>P0704A1/A2/B1/B2/C1/C2/D1/D2</t>
        </is>
      </c>
      <c r="D10" s="176" t="inlineStr">
        <is>
          <t>渣池泵OH2</t>
        </is>
      </c>
      <c r="E10" s="177">
        <v>8</v>
      </c>
      <c r="F10" s="176"/>
      <c r="G10" s="176"/>
      <c r="H10" s="178"/>
      <c r="I10" s="176"/>
      <c r="J10" s="176"/>
      <c r="K10" s="178"/>
      <c r="L10" s="184"/>
      <c r="M10" s="136"/>
      <c r="N10" s="178"/>
      <c r="O10" s="184" t="inlineStr">
        <is>
          <t>129.9</t>
        </is>
      </c>
      <c r="P10" s="176" t="inlineStr">
        <is>
          <t>45</t>
        </is>
      </c>
      <c r="Q10" s="179"/>
      <c r="R10" s="235"/>
      <c r="S10" s="236"/>
      <c r="T10" s="177"/>
      <c r="U10" s="177"/>
      <c r="V10" s="177" t="inlineStr">
        <is>
          <t>4</t>
        </is>
      </c>
      <c r="W10" s="240"/>
      <c r="X10" s="237">
        <f>IFERROR(IF(OR(O10="",P10="",G10="",U10="",U10=0),"",O10*P10*G10/367.2/U10*100),"")</f>
      </c>
      <c r="Y10" s="177"/>
      <c r="Z10" s="176" t="inlineStr">
        <is>
          <t>P32</t>
        </is>
      </c>
      <c r="AA10" s="136"/>
      <c r="AB10" s="176"/>
      <c r="AC10" s="176"/>
      <c r="AD10" s="137"/>
      <c r="AE10" s="137"/>
      <c r="AF10" s="137"/>
      <c r="AG10" s="138"/>
      <c r="AI10" s="462"/>
    </row>
    <row r="11" spans="1:35" ht="80.099999999999994" customHeight="1">
      <c r="A11" s="135" t="inlineStr">
        <is>
          <t>004</t>
        </is>
      </c>
      <c r="B11" s="176"/>
      <c r="C11" s="176" t="inlineStr">
        <is>
          <t>P0705A1/A2/B1/B2/C1/C2/D1/D2</t>
        </is>
      </c>
      <c r="D11" s="176" t="inlineStr">
        <is>
          <t>黑水循环泵</t>
        </is>
      </c>
      <c r="E11" s="177">
        <v>8</v>
      </c>
      <c r="F11" s="176"/>
      <c r="G11" s="176"/>
      <c r="H11" s="178"/>
      <c r="I11" s="176"/>
      <c r="J11" s="176"/>
      <c r="K11" s="178"/>
      <c r="L11" s="184"/>
      <c r="M11" s="136"/>
      <c r="N11" s="178" t="inlineStr">
        <is>
          <t>766</t>
        </is>
      </c>
      <c r="O11" s="184" t="inlineStr">
        <is>
          <t>957.5</t>
        </is>
      </c>
      <c r="P11" s="176" t="inlineStr">
        <is>
          <t>145</t>
        </is>
      </c>
      <c r="Q11" s="179"/>
      <c r="R11" s="235"/>
      <c r="S11" s="236"/>
      <c r="T11" s="177"/>
      <c r="U11" s="177"/>
      <c r="V11" s="177" t="inlineStr">
        <is>
          <t>5</t>
        </is>
      </c>
      <c r="W11" s="240"/>
      <c r="X11" s="237">
        <f>IFERROR(IF(OR(O11="",P11="",G11="",U11="",U11=0),"",O11*P11*G11/367.2/U11*100),"")</f>
      </c>
      <c r="Y11" s="177"/>
      <c r="Z11" s="176" t="inlineStr">
        <is>
          <t>P32</t>
        </is>
      </c>
      <c r="AA11" s="136"/>
      <c r="AB11" s="176"/>
      <c r="AC11" s="176"/>
      <c r="AD11" s="137"/>
      <c r="AE11" s="137"/>
      <c r="AF11" s="137"/>
      <c r="AG11" s="138"/>
      <c r="AI11" s="462"/>
    </row>
    <row r="12" spans="1:35" ht="80.099999999999994" customHeight="1">
      <c r="A12" s="135" t="inlineStr">
        <is>
          <t>005</t>
        </is>
      </c>
      <c r="B12" s="176"/>
      <c r="C12" s="176" t="inlineStr">
        <is>
          <t>P0706A/B/C/D</t>
        </is>
      </c>
      <c r="D12" s="176" t="inlineStr">
        <is>
          <t>预热水泵OH2</t>
        </is>
      </c>
      <c r="E12" s="177">
        <v>4</v>
      </c>
      <c r="F12" s="176"/>
      <c r="G12" s="176"/>
      <c r="H12" s="178"/>
      <c r="I12" s="176"/>
      <c r="J12" s="176"/>
      <c r="K12" s="178"/>
      <c r="L12" s="184"/>
      <c r="M12" s="136"/>
      <c r="N12" s="178" t="inlineStr">
        <is>
          <t>90/180</t>
        </is>
      </c>
      <c r="O12" s="184" t="inlineStr">
        <is>
          <t>200</t>
        </is>
      </c>
      <c r="P12" s="176" t="inlineStr">
        <is>
          <t>105</t>
        </is>
      </c>
      <c r="Q12" s="179"/>
      <c r="R12" s="235"/>
      <c r="S12" s="236"/>
      <c r="T12" s="177"/>
      <c r="U12" s="177"/>
      <c r="V12" s="177" t="inlineStr">
        <is>
          <t>2.5</t>
        </is>
      </c>
      <c r="W12" s="240"/>
      <c r="X12" s="237">
        <f>IFERROR(IF(OR(O12="",P12="",G12="",U12="",U12=0),"",O12*P12*G12/367.2/U12*100),"")</f>
      </c>
      <c r="Y12" s="177"/>
      <c r="Z12" s="176" t="inlineStr">
        <is>
          <t>P32</t>
        </is>
      </c>
      <c r="AA12" s="136"/>
      <c r="AB12" s="176"/>
      <c r="AC12" s="176"/>
      <c r="AD12" s="137"/>
      <c r="AE12" s="137"/>
      <c r="AF12" s="137"/>
      <c r="AG12" s="138"/>
      <c r="AI12" s="462"/>
    </row>
    <row r="13" spans="1:35" ht="80.099999999999994" customHeight="1">
      <c r="A13" s="135" t="inlineStr">
        <is>
          <t>006</t>
        </is>
      </c>
      <c r="B13" s="176"/>
      <c r="C13" s="176" t="inlineStr">
        <is>
          <t>P0801A1/A2/B1/B2/C1/C2/D1/D2</t>
        </is>
      </c>
      <c r="D13" s="176" t="inlineStr">
        <is>
          <t>一级高温热水泵BB3</t>
        </is>
      </c>
      <c r="E13" s="177">
        <v>8</v>
      </c>
      <c r="F13" s="176"/>
      <c r="G13" s="176"/>
      <c r="H13" s="178"/>
      <c r="I13" s="176"/>
      <c r="J13" s="176"/>
      <c r="K13" s="178"/>
      <c r="L13" s="184"/>
      <c r="M13" s="136"/>
      <c r="N13" s="178" t="inlineStr">
        <is>
          <t>185.7/371.4</t>
        </is>
      </c>
      <c r="O13" s="184" t="inlineStr">
        <is>
          <t>446</t>
        </is>
      </c>
      <c r="P13" s="176" t="inlineStr">
        <is>
          <t>693</t>
        </is>
      </c>
      <c r="Q13" s="179"/>
      <c r="R13" s="235"/>
      <c r="S13" s="236"/>
      <c r="T13" s="177"/>
      <c r="U13" s="177"/>
      <c r="V13" s="177" t="inlineStr">
        <is>
          <t>5</t>
        </is>
      </c>
      <c r="W13" s="240"/>
      <c r="X13" s="237">
        <f>IFERROR(IF(OR(O13="",P13="",G13="",U13="",U13=0),"",O13*P13*G13/367.2/U13*100),"")</f>
      </c>
      <c r="Y13" s="177" t="inlineStr">
        <is>
          <t>C-6</t>
        </is>
      </c>
      <c r="Z13" s="176" t="inlineStr">
        <is>
          <t>P32</t>
        </is>
      </c>
      <c r="AA13" s="136"/>
      <c r="AB13" s="176"/>
      <c r="AC13" s="176"/>
      <c r="AD13" s="137"/>
      <c r="AE13" s="137"/>
      <c r="AF13" s="137"/>
      <c r="AG13" s="138"/>
      <c r="AI13" s="462"/>
    </row>
    <row r="14" spans="1:35" ht="80.099999999999994" customHeight="1">
      <c r="A14" s="135" t="inlineStr">
        <is>
          <t>007</t>
        </is>
      </c>
      <c r="B14" s="176"/>
      <c r="C14" s="176" t="inlineStr">
        <is>
          <t>P0802A1/A2/B1/B2/C1/C2/D1/D2</t>
        </is>
      </c>
      <c r="D14" s="176" t="inlineStr">
        <is>
          <t>二级高温热水泵</t>
        </is>
      </c>
      <c r="E14" s="177">
        <v>8</v>
      </c>
      <c r="F14" s="176" t="inlineStr">
        <is>
          <t>H2O:99.5%；灰渣：0.5%</t>
        </is>
      </c>
      <c r="G14" s="176" t="inlineStr">
        <is>
          <t>0.9282</t>
        </is>
      </c>
      <c r="H14" s="178" t="inlineStr">
        <is>
          <t>137.6</t>
        </is>
      </c>
      <c r="I14" s="176" t="inlineStr">
        <is>
          <t>0.34</t>
        </is>
      </c>
      <c r="J14" s="176" t="inlineStr">
        <is>
          <t>0.1975</t>
        </is>
      </c>
      <c r="K14" s="178" t="inlineStr">
        <is>
          <t>0.39</t>
        </is>
      </c>
      <c r="L14" s="184" t="inlineStr">
        <is>
          <t>1.8</t>
        </is>
      </c>
      <c r="M14" s="136"/>
      <c r="N14" s="178" t="inlineStr">
        <is>
          <t>157.6/315.2</t>
        </is>
      </c>
      <c r="O14" s="184" t="inlineStr">
        <is>
          <t>378</t>
        </is>
      </c>
      <c r="P14" s="176" t="inlineStr">
        <is>
          <t>155</t>
        </is>
      </c>
      <c r="Q14" s="179"/>
      <c r="R14" s="235"/>
      <c r="S14" s="236"/>
      <c r="T14" s="177"/>
      <c r="U14" s="177"/>
      <c r="V14" s="177" t="inlineStr">
        <is>
          <t>4</t>
        </is>
      </c>
      <c r="W14" s="240"/>
      <c r="X14" s="237">
        <f>IFERROR(IF(OR(O14="",P14="",G14="",U14="",U14=0),"",O14*P14*G14/367.2/U14*100),"")</f>
      </c>
      <c r="Y14" s="177"/>
      <c r="Z14" s="176" t="inlineStr">
        <is>
          <t>PLAN 32</t>
        </is>
      </c>
      <c r="AA14" s="136"/>
      <c r="AB14" s="176" t="inlineStr">
        <is>
          <t>YBX5</t>
        </is>
      </c>
      <c r="AC14" s="176"/>
      <c r="AD14" s="137"/>
      <c r="AE14" s="137"/>
      <c r="AF14" s="137"/>
      <c r="AG14" s="138"/>
      <c r="AI14" s="462"/>
    </row>
    <row r="15" spans="1:35" ht="80.099999999999994" customHeight="1">
      <c r="A15" s="135" t="inlineStr">
        <is>
          <t>008</t>
        </is>
      </c>
      <c r="B15" s="176"/>
      <c r="C15" s="176" t="inlineStr">
        <is>
          <t>P0804A12/B12/C12</t>
        </is>
      </c>
      <c r="D15" s="176"/>
      <c r="E15" s="177"/>
      <c r="F15" s="176"/>
      <c r="G15" s="176"/>
      <c r="H15" s="178"/>
      <c r="I15" s="176"/>
      <c r="J15" s="176"/>
      <c r="K15" s="178"/>
      <c r="L15" s="184"/>
      <c r="M15" s="136"/>
      <c r="N15" s="178"/>
      <c r="O15" s="184"/>
      <c r="P15" s="176"/>
      <c r="Q15" s="179"/>
      <c r="R15" s="235"/>
      <c r="S15" s="236"/>
      <c r="T15" s="177"/>
      <c r="U15" s="177"/>
      <c r="V15" s="177"/>
      <c r="W15" s="240"/>
      <c r="X15" s="237">
        <f>IFERROR(IF(OR(O15="",P15="",G15="",U15="",U15=0),"",O15*P15*G15/367.2/U15*100),"")</f>
      </c>
      <c r="Y15" s="177"/>
      <c r="Z15" s="176"/>
      <c r="AA15" s="136"/>
      <c r="AB15" s="176"/>
      <c r="AC15" s="176"/>
      <c r="AD15" s="137"/>
      <c r="AE15" s="137"/>
      <c r="AF15" s="137"/>
      <c r="AG15" s="138"/>
      <c r="AI15" s="462"/>
    </row>
    <row r="16" spans="1:35" ht="80.099999999999994" customHeight="1">
      <c r="A16" s="135" t="inlineStr">
        <is>
          <t>009</t>
        </is>
      </c>
      <c r="B16" s="176"/>
      <c r="C16" s="176" t="inlineStr">
        <is>
          <t>P0805A/B/C</t>
        </is>
      </c>
      <c r="D16" s="176" t="inlineStr">
        <is>
          <t>低压灰水泵OH2</t>
        </is>
      </c>
      <c r="E16" s="177">
        <v>3</v>
      </c>
      <c r="F16" s="176"/>
      <c r="G16" s="176"/>
      <c r="H16" s="178"/>
      <c r="I16" s="176"/>
      <c r="J16" s="176"/>
      <c r="K16" s="178"/>
      <c r="L16" s="184"/>
      <c r="M16" s="136"/>
      <c r="N16" s="178" t="inlineStr">
        <is>
          <t>200.5/401</t>
        </is>
      </c>
      <c r="O16" s="184" t="inlineStr">
        <is>
          <t>481.1</t>
        </is>
      </c>
      <c r="P16" s="176" t="inlineStr">
        <is>
          <t>120</t>
        </is>
      </c>
      <c r="Q16" s="179"/>
      <c r="R16" s="235"/>
      <c r="S16" s="236"/>
      <c r="T16" s="177"/>
      <c r="U16" s="177"/>
      <c r="V16" s="177" t="inlineStr">
        <is>
          <t>4</t>
        </is>
      </c>
      <c r="W16" s="240"/>
      <c r="X16" s="237">
        <f>IFERROR(IF(OR(O16="",P16="",G16="",U16="",U16=0),"",O16*P16*G16/367.2/U16*100),"")</f>
      </c>
      <c r="Y16" s="177"/>
      <c r="Z16" s="176" t="inlineStr">
        <is>
          <t>P32</t>
        </is>
      </c>
      <c r="AA16" s="136"/>
      <c r="AB16" s="176"/>
      <c r="AC16" s="176"/>
      <c r="AD16" s="137"/>
      <c r="AE16" s="137"/>
      <c r="AF16" s="137"/>
      <c r="AG16" s="138"/>
      <c r="AI16" s="462"/>
    </row>
    <row r="17" spans="1:35" ht="80.099999999999994" customHeight="1">
      <c r="A17" s="135" t="inlineStr">
        <is>
          <t>010</t>
        </is>
      </c>
      <c r="B17" s="176"/>
      <c r="C17" s="176" t="inlineStr">
        <is>
          <t>P0811A/B/C</t>
        </is>
      </c>
      <c r="D17" s="176"/>
      <c r="E17" s="177">
        <v>3</v>
      </c>
      <c r="F17" s="176"/>
      <c r="G17" s="176"/>
      <c r="H17" s="178"/>
      <c r="I17" s="176"/>
      <c r="J17" s="176"/>
      <c r="K17" s="178"/>
      <c r="L17" s="184"/>
      <c r="M17" s="136"/>
      <c r="N17" s="178"/>
      <c r="O17" s="184"/>
      <c r="P17" s="176"/>
      <c r="Q17" s="179"/>
      <c r="R17" s="235"/>
      <c r="S17" s="236"/>
      <c r="T17" s="177"/>
      <c r="U17" s="177"/>
      <c r="V17" s="177"/>
      <c r="W17" s="240"/>
      <c r="X17" s="237">
        <f>IFERROR(IF(OR(O17="",P17="",G17="",U17="",U17=0),"",O17*P17*G17/367.2/U17*100),"")</f>
      </c>
      <c r="Y17" s="177"/>
      <c r="Z17" s="176"/>
      <c r="AA17" s="136"/>
      <c r="AB17" s="176"/>
      <c r="AC17" s="176"/>
      <c r="AD17" s="137"/>
      <c r="AE17" s="137"/>
      <c r="AF17" s="137"/>
      <c r="AG17" s="138"/>
      <c r="AI17" s="462"/>
    </row>
    <row r="18" spans="1:35" ht="80.099999999999994" customHeight="1">
      <c r="A18" s="135" t="inlineStr">
        <is>
          <t>011</t>
        </is>
      </c>
      <c r="B18" s="176"/>
      <c r="C18" s="176" t="inlineStr">
        <is>
          <t>P1004AB</t>
        </is>
      </c>
      <c r="D18" s="176" t="inlineStr">
        <is>
          <t>贫甲醇泵</t>
        </is>
      </c>
      <c r="E18" s="177">
        <v>2</v>
      </c>
      <c r="F18" s="176" t="inlineStr">
        <is>
          <t>H2O:0.5mol%；CH3OH：99.49mol%;H2S：微量</t>
        </is>
      </c>
      <c r="G18" s="176" t="inlineStr">
        <is>
          <t>0.777</t>
        </is>
      </c>
      <c r="H18" s="178" t="inlineStr">
        <is>
          <t>37.93</t>
        </is>
      </c>
      <c r="I18" s="176" t="inlineStr">
        <is>
          <t>0.03</t>
        </is>
      </c>
      <c r="J18" s="176" t="inlineStr">
        <is>
          <t>0.459</t>
        </is>
      </c>
      <c r="K18" s="178" t="inlineStr">
        <is>
          <t>0.04</t>
        </is>
      </c>
      <c r="L18" s="184" t="inlineStr">
        <is>
          <t>7.89</t>
        </is>
      </c>
      <c r="M18" s="136"/>
      <c r="N18" s="178" t="inlineStr">
        <is>
          <t>160/321</t>
        </is>
      </c>
      <c r="O18" s="184" t="inlineStr">
        <is>
          <t>385</t>
        </is>
      </c>
      <c r="P18" s="176" t="inlineStr">
        <is>
          <t>1030</t>
        </is>
      </c>
      <c r="Q18" s="179"/>
      <c r="R18" s="235"/>
      <c r="S18" s="236"/>
      <c r="T18" s="177"/>
      <c r="U18" s="177"/>
      <c r="V18" s="177" t="inlineStr">
        <is>
          <t>8</t>
        </is>
      </c>
      <c r="W18" s="240"/>
      <c r="X18" s="237">
        <f>IFERROR(IF(OR(O18="",P18="",G18="",U18="",U18=0),"",O18*P18*G18/367.2/U18*100),"")</f>
      </c>
      <c r="Y18" s="177" t="inlineStr">
        <is>
          <t>S-6</t>
        </is>
      </c>
      <c r="Z18" s="176" t="inlineStr">
        <is>
          <t>PLAN 11+52</t>
        </is>
      </c>
      <c r="AA18" s="136"/>
      <c r="AB18" s="176" t="inlineStr">
        <is>
          <t>YBX3</t>
        </is>
      </c>
      <c r="AC18" s="176"/>
      <c r="AD18" s="137"/>
      <c r="AE18" s="137"/>
      <c r="AF18" s="137"/>
      <c r="AG18" s="138"/>
      <c r="AI18" s="462"/>
    </row>
    <row r="19" spans="1:35" ht="80.099999999999994" customHeight="1">
      <c r="A19" s="135" t="inlineStr">
        <is>
          <t>012</t>
        </is>
      </c>
      <c r="B19" s="176"/>
      <c r="C19" s="176" t="inlineStr">
        <is>
          <t>P1801AB</t>
        </is>
      </c>
      <c r="D19" s="176" t="inlineStr">
        <is>
          <t>渣浆泵（自吸泵）</t>
        </is>
      </c>
      <c r="E19" s="177">
        <v>2</v>
      </c>
      <c r="F19" s="176"/>
      <c r="G19" s="176" t="inlineStr">
        <is>
          <t>1.2</t>
        </is>
      </c>
      <c r="H19" s="178"/>
      <c r="I19" s="176"/>
      <c r="J19" s="176"/>
      <c r="K19" s="178"/>
      <c r="L19" s="184"/>
      <c r="M19" s="136"/>
      <c r="N19" s="178" t="inlineStr">
        <is>
          <t>70</t>
        </is>
      </c>
      <c r="O19" s="184" t="inlineStr">
        <is>
          <t>80</t>
        </is>
      </c>
      <c r="P19" s="176" t="inlineStr">
        <is>
          <t>70</t>
        </is>
      </c>
      <c r="Q19" s="179"/>
      <c r="R19" s="235"/>
      <c r="S19" s="236" t="inlineStr">
        <is>
          <t>7</t>
        </is>
      </c>
      <c r="T19" s="177"/>
      <c r="U19" s="177"/>
      <c r="V19" s="177" t="inlineStr">
        <is>
          <t>1.5</t>
        </is>
      </c>
      <c r="W19" s="240"/>
      <c r="X19" s="237">
        <f>IFERROR(IF(OR(O19="",P19="",G19="",U19="",U19=0),"",O19*P19*G19/367.2/U19*100),"")</f>
      </c>
      <c r="Y19" s="177"/>
      <c r="Z19" s="176" t="inlineStr">
        <is>
          <t>P32</t>
        </is>
      </c>
      <c r="AA19" s="136"/>
      <c r="AB19" s="176"/>
      <c r="AC19" s="176"/>
      <c r="AD19" s="137"/>
      <c r="AE19" s="137"/>
      <c r="AF19" s="137"/>
      <c r="AG19" s="138"/>
      <c r="AI19" s="462"/>
    </row>
    <row r="20" spans="1:35" ht="80.099999999999994" customHeight="1">
      <c r="A20" s="135" t="inlineStr">
        <is>
          <t>013</t>
        </is>
      </c>
      <c r="B20" s="176"/>
      <c r="C20" s="176" t="inlineStr">
        <is>
          <t>P-7101A/B/C</t>
        </is>
      </c>
      <c r="D20" s="176" t="inlineStr">
        <is>
          <t>热密封水泵</t>
        </is>
      </c>
      <c r="E20" s="177">
        <v>3</v>
      </c>
      <c r="F20" s="176" t="inlineStr">
        <is>
          <t>除氧水</t>
        </is>
      </c>
      <c r="G20" s="176" t="inlineStr">
        <is>
          <t>0.933</t>
        </is>
      </c>
      <c r="H20" s="178" t="inlineStr">
        <is>
          <t>132</t>
        </is>
      </c>
      <c r="I20" s="176" t="inlineStr">
        <is>
          <t>0.288</t>
        </is>
      </c>
      <c r="J20" s="176" t="inlineStr">
        <is>
          <t>0.21</t>
        </is>
      </c>
      <c r="K20" s="178" t="inlineStr">
        <is>
          <t>0.25</t>
        </is>
      </c>
      <c r="L20" s="184" t="inlineStr">
        <is>
          <t>8.3</t>
        </is>
      </c>
      <c r="M20" s="136"/>
      <c r="N20" s="178" t="inlineStr">
        <is>
          <t>61</t>
        </is>
      </c>
      <c r="O20" s="184" t="inlineStr">
        <is>
          <t>85</t>
        </is>
      </c>
      <c r="P20" s="176" t="inlineStr">
        <is>
          <t>890</t>
        </is>
      </c>
      <c r="Q20" s="179"/>
      <c r="R20" s="235"/>
      <c r="S20" s="236"/>
      <c r="T20" s="177"/>
      <c r="U20" s="177"/>
      <c r="V20" s="177" t="inlineStr">
        <is>
          <t>7</t>
        </is>
      </c>
      <c r="W20" s="240"/>
      <c r="X20" s="237">
        <f>IFERROR(IF(OR(O20="",P20="",G20="",U20="",U20=0),"",O20*P20*G20/367.2/U20*100),"")</f>
      </c>
      <c r="Y20" s="177" t="inlineStr">
        <is>
          <t>C-6</t>
        </is>
      </c>
      <c r="Z20" s="176" t="inlineStr">
        <is>
          <t>PLAN23</t>
        </is>
      </c>
      <c r="AA20" s="136" t="inlineStr">
        <is>
          <t>K</t>
        </is>
      </c>
      <c r="AB20" s="176"/>
      <c r="AC20" s="176"/>
      <c r="AD20" s="137"/>
      <c r="AE20" s="137"/>
      <c r="AF20" s="137"/>
      <c r="AG20" s="138"/>
      <c r="AI20" s="462"/>
    </row>
    <row r="21" spans="1:35" ht="80.099999999999994" customHeight="1">
      <c r="A21" s="135" t="inlineStr">
        <is>
          <t>014</t>
        </is>
      </c>
      <c r="B21" s="176"/>
      <c r="C21" s="176" t="inlineStr">
        <is>
          <t>P-7102A/B</t>
        </is>
      </c>
      <c r="D21" s="176" t="inlineStr">
        <is>
          <t>中压锅炉给水泵</t>
        </is>
      </c>
      <c r="E21" s="177">
        <v>2</v>
      </c>
      <c r="F21" s="176" t="inlineStr">
        <is>
          <t>除氧水</t>
        </is>
      </c>
      <c r="G21" s="176" t="inlineStr">
        <is>
          <t>0.933</t>
        </is>
      </c>
      <c r="H21" s="178" t="inlineStr">
        <is>
          <t>132</t>
        </is>
      </c>
      <c r="I21" s="176" t="inlineStr">
        <is>
          <t>0.288</t>
        </is>
      </c>
      <c r="J21" s="176" t="inlineStr">
        <is>
          <t>0.21</t>
        </is>
      </c>
      <c r="K21" s="178" t="inlineStr">
        <is>
          <t>0.25</t>
        </is>
      </c>
      <c r="L21" s="184" t="inlineStr">
        <is>
          <t>5.2</t>
        </is>
      </c>
      <c r="M21" s="136"/>
      <c r="N21" s="178" t="inlineStr">
        <is>
          <t>123</t>
        </is>
      </c>
      <c r="O21" s="184" t="inlineStr">
        <is>
          <t>160</t>
        </is>
      </c>
      <c r="P21" s="176" t="inlineStr">
        <is>
          <t>550</t>
        </is>
      </c>
      <c r="Q21" s="179"/>
      <c r="R21" s="235"/>
      <c r="S21" s="236"/>
      <c r="T21" s="177"/>
      <c r="U21" s="177"/>
      <c r="V21" s="177" t="inlineStr">
        <is>
          <t>7</t>
        </is>
      </c>
      <c r="W21" s="240"/>
      <c r="X21" s="237">
        <f>IFERROR(IF(OR(O21="",P21="",G21="",U21="",U21=0),"",O21*P21*G21/367.2/U21*100),"")</f>
      </c>
      <c r="Y21" s="177" t="inlineStr">
        <is>
          <t>C-6</t>
        </is>
      </c>
      <c r="Z21" s="176" t="inlineStr">
        <is>
          <t>PLAN23</t>
        </is>
      </c>
      <c r="AA21" s="136" t="inlineStr">
        <is>
          <t>K</t>
        </is>
      </c>
      <c r="AB21" s="176"/>
      <c r="AC21" s="176"/>
      <c r="AD21" s="137"/>
      <c r="AE21" s="137"/>
      <c r="AF21" s="137"/>
      <c r="AG21" s="138"/>
      <c r="AI21" s="462"/>
    </row>
    <row r="22" spans="1:35" ht="80.099999999999994" customHeight="1">
      <c r="A22" s="135" t="inlineStr">
        <is>
          <t>015</t>
        </is>
      </c>
      <c r="B22" s="176"/>
      <c r="C22" s="176" t="inlineStr">
        <is>
          <t>P-7103A/B</t>
        </is>
      </c>
      <c r="D22" s="176" t="inlineStr">
        <is>
          <t>低压锅炉给水泵</t>
        </is>
      </c>
      <c r="E22" s="177">
        <v>2</v>
      </c>
      <c r="F22" s="176" t="inlineStr">
        <is>
          <t>除氧水</t>
        </is>
      </c>
      <c r="G22" s="176" t="inlineStr">
        <is>
          <t>0.933</t>
        </is>
      </c>
      <c r="H22" s="178" t="inlineStr">
        <is>
          <t>132</t>
        </is>
      </c>
      <c r="I22" s="176" t="inlineStr">
        <is>
          <t>0.288</t>
        </is>
      </c>
      <c r="J22" s="176" t="inlineStr">
        <is>
          <t>0.21</t>
        </is>
      </c>
      <c r="K22" s="178" t="inlineStr">
        <is>
          <t>0.25</t>
        </is>
      </c>
      <c r="L22" s="184" t="inlineStr">
        <is>
          <t>2</t>
        </is>
      </c>
      <c r="M22" s="136"/>
      <c r="N22" s="178" t="inlineStr">
        <is>
          <t>141</t>
        </is>
      </c>
      <c r="O22" s="184" t="inlineStr">
        <is>
          <t>180</t>
        </is>
      </c>
      <c r="P22" s="176" t="inlineStr">
        <is>
          <t>205</t>
        </is>
      </c>
      <c r="Q22" s="179"/>
      <c r="R22" s="235"/>
      <c r="S22" s="236"/>
      <c r="T22" s="177"/>
      <c r="U22" s="177"/>
      <c r="V22" s="177" t="inlineStr">
        <is>
          <t>7</t>
        </is>
      </c>
      <c r="W22" s="240"/>
      <c r="X22" s="237">
        <f>IFERROR(IF(OR(O22="",P22="",G22="",U22="",U22=0),"",O22*P22*G22/367.2/U22*100),"")</f>
      </c>
      <c r="Y22" s="177" t="inlineStr">
        <is>
          <t>C-6</t>
        </is>
      </c>
      <c r="Z22" s="176" t="inlineStr">
        <is>
          <t>PLAN23</t>
        </is>
      </c>
      <c r="AA22" s="136" t="inlineStr">
        <is>
          <t>K+密封函体</t>
        </is>
      </c>
      <c r="AB22" s="176"/>
      <c r="AC22" s="176"/>
      <c r="AD22" s="137"/>
      <c r="AE22" s="137"/>
      <c r="AF22" s="137"/>
      <c r="AG22" s="138"/>
      <c r="AI22" s="462"/>
    </row>
    <row r="23" spans="1:35" s="69" customFormat="1" ht="21.75" customHeight="1">
      <c r="A23" s="139"/>
      <c r="B23" s="140"/>
      <c r="C23" s="140"/>
      <c r="D23" s="141" t="s">
        <v>154</v>
      </c>
      <c r="E23" s="142">
        <f>SUM(E8:E22)</f>
        <v>64</v>
      </c>
      <c r="F23" s="143"/>
      <c r="G23" s="140"/>
      <c r="H23" s="140"/>
      <c r="I23" s="140"/>
      <c r="J23" s="140"/>
      <c r="K23" s="140"/>
      <c r="L23" s="140"/>
      <c r="M23" s="140"/>
      <c r="N23" s="140"/>
      <c r="O23" s="140"/>
      <c r="P23" s="140"/>
      <c r="Q23" s="144"/>
      <c r="R23" s="145"/>
      <c r="S23" s="145"/>
      <c r="T23" s="145"/>
      <c r="U23" s="140"/>
      <c r="V23" s="140"/>
      <c r="W23" s="140"/>
      <c r="X23" s="146"/>
      <c r="Y23" s="140"/>
      <c r="Z23" s="140"/>
      <c r="AA23" s="140"/>
      <c r="AB23" s="140"/>
      <c r="AC23" s="140"/>
      <c r="AD23" s="140"/>
      <c r="AE23" s="140"/>
      <c r="AF23" s="140"/>
      <c r="AG23" s="147"/>
    </row>
    <row r="24" spans="1:35" s="67" customFormat="1" ht="27.75" customHeight="1">
      <c r="A24" s="481" t="s">
        <v>231</v>
      </c>
      <c r="B24" s="481"/>
      <c r="C24" s="473" t="s">
        <v>232</v>
      </c>
      <c r="D24" s="473"/>
      <c r="E24" s="473"/>
      <c r="F24" s="473"/>
      <c r="G24" s="473"/>
      <c r="H24" s="473"/>
      <c r="I24" s="473"/>
      <c r="J24" s="473"/>
      <c r="K24" s="473"/>
      <c r="L24" s="473"/>
      <c r="M24" s="473"/>
      <c r="N24" s="473"/>
      <c r="O24" s="473"/>
      <c r="P24" s="473"/>
      <c r="Q24" s="473"/>
      <c r="R24" s="473"/>
      <c r="S24" s="473"/>
      <c r="T24" s="473"/>
      <c r="U24" s="473"/>
      <c r="V24" s="473"/>
      <c r="W24" s="473"/>
      <c r="X24" s="473"/>
      <c r="Y24" s="473"/>
      <c r="Z24" s="473"/>
      <c r="AA24" s="473"/>
      <c r="AB24" s="473"/>
      <c r="AC24" s="473"/>
      <c r="AD24" s="473"/>
      <c r="AE24" s="473"/>
      <c r="AF24" s="473"/>
      <c r="AG24" s="473"/>
    </row>
    <row r="25" spans="1:35" s="67" customFormat="1" ht="19.5" customHeight="1">
      <c r="A25" s="482"/>
      <c r="B25" s="482"/>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row>
  </sheetData>
  <sheetProtection formatCells="0" formatColumns="0" formatRows="0" insertColumns="0" insertRows="0" insertHyperlinks="0" deleteColumns="0" deleteRows="0" sort="0" autoFilter="0" pivotTables="0"/>
  <autoFilter ref="A7:AG25"/>
  <mergeCells count="51">
    <mergeCell ref="A6:A7"/>
    <mergeCell ref="P6:P7"/>
    <mergeCell ref="C24:AG25"/>
    <mergeCell ref="AC3:AG4"/>
    <mergeCell ref="A24:B25"/>
    <mergeCell ref="Q6:R7"/>
    <mergeCell ref="V3:X4"/>
    <mergeCell ref="Y3:AA4"/>
    <mergeCell ref="K3:U5"/>
    <mergeCell ref="AB6:AB7"/>
    <mergeCell ref="AC6:AC7"/>
    <mergeCell ref="AD6:AD7"/>
    <mergeCell ref="AE6:AE7"/>
    <mergeCell ref="AF6:AF7"/>
    <mergeCell ref="U6:U7"/>
    <mergeCell ref="X6:X7"/>
    <mergeCell ref="Y6:Y7"/>
    <mergeCell ref="AC2:AG2"/>
    <mergeCell ref="B6:B7"/>
    <mergeCell ref="C6:C7"/>
    <mergeCell ref="D6:D7"/>
    <mergeCell ref="E6:E7"/>
    <mergeCell ref="AC5:AG5"/>
    <mergeCell ref="F6:F7"/>
    <mergeCell ref="G6:G7"/>
    <mergeCell ref="H6:H7"/>
    <mergeCell ref="I6:I7"/>
    <mergeCell ref="J6:J7"/>
    <mergeCell ref="Z6:Z7"/>
    <mergeCell ref="AA6:AA7"/>
    <mergeCell ref="K6:L6"/>
    <mergeCell ref="M6:O6"/>
    <mergeCell ref="V6:W6"/>
    <mergeCell ref="AB3:AB4"/>
    <mergeCell ref="S6:S7"/>
    <mergeCell ref="T6:T7"/>
    <mergeCell ref="AG6:AG7"/>
    <mergeCell ref="AI3:AI8"/>
    <mergeCell ref="A5:C5"/>
    <mergeCell ref="D5:H5"/>
    <mergeCell ref="V5:X5"/>
    <mergeCell ref="Y5:AA5"/>
    <mergeCell ref="C2:D2"/>
    <mergeCell ref="E2:G2"/>
    <mergeCell ref="J2:L2"/>
    <mergeCell ref="V2:W2"/>
    <mergeCell ref="X2:AA2"/>
    <mergeCell ref="A3:C3"/>
    <mergeCell ref="D3:H3"/>
    <mergeCell ref="A4:C4"/>
    <mergeCell ref="D4:H4"/>
  </mergeCells>
  <phoneticPr fontId="58" type="noConversion"/>
  <dataValidations count="2">
    <dataValidation type="list" allowBlank="1" showInputMessage="1" showErrorMessage="1" sqref="Y5:AA5">
      <formula1>姓名</formula1>
    </dataValidation>
    <dataValidation type="list" allowBlank="1" showInputMessage="1" showErrorMessage="1" sqref="AC3:AG4">
      <formula1>技术评审人</formula1>
    </dataValidation>
  </dataValidations>
  <printOptions horizontalCentered="1"/>
  <pageMargins left="3.9370078740157501E-2" right="7.8740157480315001E-2" top="0.31496062992126" bottom="0.31496062992126" header="0.31496062992126" footer="0.31496062992126"/>
  <pageSetup paperSize="9" orientation="landscape" r:id="rId1" fitToWidth="1" fitToHeight="0"/>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2"/>
  <sheetViews>
    <sheetView view="pageBreakPreview" zoomScale="70" zoomScaleNormal="70" zoomScaleSheetLayoutView="70" workbookViewId="0">
      <selection activeCell="O15" sqref="O15"/>
    </sheetView>
  </sheetViews>
  <sheetFormatPr defaultColWidth="9" defaultRowHeight="15.6"/>
  <cols>
    <col min="1" max="1" width="5.59765625" customWidth="1"/>
    <col min="2" max="2" width="11.09765625" customWidth="1"/>
    <col min="4" max="4" width="10" customWidth="1"/>
    <col min="6" max="6" width="10.3984375" customWidth="1"/>
    <col min="7" max="7" width="8.59765625" customWidth="1"/>
    <col min="15" max="15" width="9.8984375" customWidth="1"/>
    <col min="16" max="16" width="13.69921875" customWidth="1"/>
    <col min="19" max="19" width="12.19921875" customWidth="1"/>
    <col min="20" max="20" width="10.5" customWidth="1"/>
    <col min="21" max="21" width="16" customWidth="1"/>
  </cols>
  <sheetData>
    <row r="1" spans="1:23" ht="24.75" customHeight="1">
      <c r="A1" s="495" t="s">
        <v>2</v>
      </c>
      <c r="B1" s="495"/>
      <c r="C1" s="495">
        <f>IF('选型表'!J2="","",'选型表'!J2)</f>
      </c>
      <c r="D1" s="495"/>
      <c r="E1" s="495"/>
      <c r="F1" s="495"/>
      <c r="G1" s="495"/>
      <c r="H1" s="495"/>
      <c r="I1" s="64"/>
      <c r="J1" s="64"/>
      <c r="K1" s="64"/>
      <c r="L1" s="496"/>
      <c r="M1" s="496"/>
      <c r="N1" s="496"/>
      <c r="O1" s="496"/>
      <c r="P1" s="496"/>
      <c r="Q1" s="22"/>
      <c r="R1" s="66"/>
      <c r="S1" s="22"/>
      <c r="T1" s="22"/>
      <c r="U1" s="22"/>
    </row>
    <row r="2" spans="1:23" ht="31.5" customHeight="1">
      <c r="A2" s="497" t="s">
        <v>0</v>
      </c>
      <c r="B2" s="497"/>
      <c r="C2" s="497" t="str">
        <f>IF('选型表'!D3="","",'选型表'!D3)</f>
      </c>
      <c r="D2" s="497"/>
      <c r="E2" s="497"/>
      <c r="F2" s="497"/>
      <c r="G2" s="497"/>
      <c r="H2" s="497"/>
      <c r="I2" s="508" t="s">
        <v>233</v>
      </c>
      <c r="J2" s="509"/>
      <c r="K2" s="509"/>
      <c r="L2" s="509"/>
      <c r="M2" s="509"/>
      <c r="N2" s="509"/>
      <c r="O2" s="510"/>
      <c r="P2" s="65" t="s">
        <v>132</v>
      </c>
      <c r="Q2" s="500" t="str">
        <f>IF('选型表'!Y3="","",'选型表'!Y3)</f>
      </c>
      <c r="R2" s="500"/>
      <c r="S2" s="65" t="s">
        <v>234</v>
      </c>
      <c r="T2" s="497">
        <f>IF('选型表'!AC3="","",'选型表'!AC3)</f>
      </c>
      <c r="U2" s="497"/>
    </row>
    <row r="3" spans="1:23" ht="43.5" customHeight="1">
      <c r="A3" s="498" t="s">
        <v>133</v>
      </c>
      <c r="B3" s="498"/>
      <c r="C3" s="499" t="str">
        <f>IF('选型表'!D5="","",'选型表'!D5)</f>
      </c>
      <c r="D3" s="499"/>
      <c r="E3" s="499"/>
      <c r="F3" s="499"/>
      <c r="G3" s="499"/>
      <c r="H3" s="499"/>
      <c r="I3" s="511"/>
      <c r="J3" s="512"/>
      <c r="K3" s="512"/>
      <c r="L3" s="512"/>
      <c r="M3" s="512"/>
      <c r="N3" s="512"/>
      <c r="O3" s="513"/>
      <c r="P3" s="65" t="s">
        <v>134</v>
      </c>
      <c r="Q3" s="500" t="str">
        <f>IF('选型表'!Y5="","",'选型表'!Y5)</f>
      </c>
      <c r="R3" s="500"/>
      <c r="S3" s="65" t="s">
        <v>135</v>
      </c>
      <c r="T3" s="501">
        <f>IF('选型表'!AC5="","",'选型表'!AC5)</f>
      </c>
      <c r="U3" s="502"/>
      <c r="W3" s="462" t="s">
        <v>235</v>
      </c>
    </row>
    <row r="4" spans="1:23" ht="25.5" customHeight="1">
      <c r="A4" s="497" t="s">
        <v>236</v>
      </c>
      <c r="B4" s="497"/>
      <c r="C4" s="497"/>
      <c r="D4" s="497"/>
      <c r="E4" s="497"/>
      <c r="F4" s="497"/>
      <c r="G4" s="497"/>
      <c r="H4" s="497"/>
      <c r="I4" s="497"/>
      <c r="J4" s="497"/>
      <c r="K4" s="497"/>
      <c r="L4" s="497"/>
      <c r="M4" s="497"/>
      <c r="N4" s="497"/>
      <c r="O4" s="497"/>
      <c r="P4" s="497"/>
      <c r="Q4" s="497"/>
      <c r="R4" s="497"/>
      <c r="S4" s="497"/>
      <c r="T4" s="497"/>
      <c r="U4" s="497"/>
      <c r="W4" s="462"/>
    </row>
    <row r="5" spans="1:23" ht="42.75" customHeight="1">
      <c r="A5" s="514" t="s">
        <v>164</v>
      </c>
      <c r="B5" s="514" t="s">
        <v>138</v>
      </c>
      <c r="C5" s="514" t="s">
        <v>139</v>
      </c>
      <c r="D5" s="515"/>
      <c r="E5" s="514" t="s">
        <v>140</v>
      </c>
      <c r="F5" s="516" t="s">
        <v>237</v>
      </c>
      <c r="G5" s="504" t="s">
        <v>238</v>
      </c>
      <c r="H5" s="503" t="s">
        <v>239</v>
      </c>
      <c r="I5" s="503"/>
      <c r="J5" s="503"/>
      <c r="K5" s="504" t="s">
        <v>240</v>
      </c>
      <c r="L5" s="518" t="s">
        <v>241</v>
      </c>
      <c r="M5" s="504" t="s">
        <v>242</v>
      </c>
      <c r="N5" s="504" t="s">
        <v>243</v>
      </c>
      <c r="O5" s="504" t="s">
        <v>244</v>
      </c>
      <c r="P5" s="503" t="s">
        <v>245</v>
      </c>
      <c r="Q5" s="503" t="s">
        <v>246</v>
      </c>
      <c r="R5" s="503" t="s">
        <v>247</v>
      </c>
      <c r="S5" s="504" t="s">
        <v>248</v>
      </c>
      <c r="T5" s="503" t="s">
        <v>249</v>
      </c>
      <c r="U5" s="506" t="s">
        <v>80</v>
      </c>
      <c r="W5" s="462"/>
    </row>
    <row r="6" spans="1:23" ht="37.200000000000003">
      <c r="A6" s="514"/>
      <c r="B6" s="514"/>
      <c r="C6" s="515"/>
      <c r="D6" s="515"/>
      <c r="E6" s="514"/>
      <c r="F6" s="517"/>
      <c r="G6" s="505"/>
      <c r="H6" s="23" t="s">
        <v>250</v>
      </c>
      <c r="I6" s="23" t="s">
        <v>251</v>
      </c>
      <c r="J6" s="23" t="s">
        <v>252</v>
      </c>
      <c r="K6" s="505"/>
      <c r="L6" s="519"/>
      <c r="M6" s="505"/>
      <c r="N6" s="505"/>
      <c r="O6" s="505"/>
      <c r="P6" s="503"/>
      <c r="Q6" s="503"/>
      <c r="R6" s="503"/>
      <c r="S6" s="505"/>
      <c r="T6" s="503"/>
      <c r="U6" s="507"/>
      <c r="W6" s="462"/>
    </row>
    <row r="7" spans="1:23" ht="60" customHeight="1">
      <c r="A7" s="20" t="str">
        <f>IF('选型表'!A8="","",'选型表'!A8)</f>
        <v>001</v>
      </c>
      <c r="B7" s="20" t="str">
        <f>IF('选型表'!C8="","",'选型表'!C8)</f>
        <v>P0702A/B/C</v>
      </c>
      <c r="C7" s="20">
        <f>IF('选型表'!Q8="","",'选型表'!Q8)</f>
      </c>
      <c r="D7" s="20">
        <f>IF('选型表'!R8="","",'选型表'!R8)</f>
      </c>
      <c r="E7" s="20">
        <f>IF('选型表'!E8="","",'选型表'!E8)</f>
        <v>3</v>
      </c>
      <c r="F7" s="21"/>
      <c r="G7" s="245" t="inlineStr">
        <is>
          <t>金属缠绕垫</t>
        </is>
      </c>
      <c r="H7" s="245"/>
      <c r="I7" s="245"/>
      <c r="J7" s="245"/>
      <c r="K7" s="245"/>
      <c r="L7" s="246" t="inlineStr">
        <is>
          <t>节流孔板</t>
        </is>
      </c>
      <c r="M7" s="245"/>
      <c r="N7" s="245"/>
      <c r="O7" s="245"/>
      <c r="P7" s="245" t="inlineStr">
        <is>
          <t>油浴润滑</t>
        </is>
      </c>
      <c r="Q7" s="247" t="inlineStr">
        <is>
          <t>304</t>
        </is>
      </c>
      <c r="R7" s="247" t="inlineStr">
        <is>
          <t>缠绕垫</t>
        </is>
      </c>
      <c r="S7" s="247"/>
      <c r="T7" s="247"/>
      <c r="U7" s="247"/>
      <c r="W7" s="462"/>
    </row>
    <row r="8" spans="1:23" ht="60" customHeight="1">
      <c r="A8" s="20" t="str">
        <f>IF('选型表'!A9="","",'选型表'!A9)</f>
        <v>002</v>
      </c>
      <c r="B8" s="20" t="str">
        <f>IF('选型表'!C9="","",'选型表'!C9)</f>
        <v>P0703A1/A2/B1/B2/C1/C2/D1/D2</v>
      </c>
      <c r="C8" s="20">
        <f>IF('选型表'!Q9="","",'选型表'!Q9)</f>
      </c>
      <c r="D8" s="20">
        <f>IF('选型表'!R9="","",'选型表'!R9)</f>
      </c>
      <c r="E8" s="20">
        <f>IF('选型表'!E9="","",'选型表'!E9)</f>
        <v>8</v>
      </c>
      <c r="F8" s="21"/>
      <c r="G8" s="245" t="inlineStr">
        <is>
          <t>金属缠绕垫</t>
        </is>
      </c>
      <c r="H8" s="245"/>
      <c r="I8" s="245"/>
      <c r="J8" s="245"/>
      <c r="K8" s="245"/>
      <c r="L8" s="246" t="inlineStr">
        <is>
          <t>无要求</t>
        </is>
      </c>
      <c r="M8" s="245"/>
      <c r="N8" s="245"/>
      <c r="O8" s="245"/>
      <c r="P8" s="245" t="inlineStr">
        <is>
          <t>油浴润滑</t>
        </is>
      </c>
      <c r="Q8" s="247" t="inlineStr">
        <is>
          <t>304</t>
        </is>
      </c>
      <c r="R8" s="247" t="inlineStr">
        <is>
          <t>缠绕垫</t>
        </is>
      </c>
      <c r="S8" s="247"/>
      <c r="T8" s="247"/>
      <c r="U8" s="247"/>
      <c r="W8" s="462"/>
    </row>
    <row r="9" spans="1:23" ht="60" customHeight="1">
      <c r="A9" s="20" t="str">
        <f>IF('选型表'!A10="","",'选型表'!A10)</f>
        <v>003</v>
      </c>
      <c r="B9" s="20" t="str">
        <f>IF('选型表'!C10="","",'选型表'!C10)</f>
        <v>P0704A1/A2/B1/B2/C1/C2/D1/D2</v>
      </c>
      <c r="C9" s="20">
        <f>IF('选型表'!Q10="","",'选型表'!Q10)</f>
      </c>
      <c r="D9" s="20">
        <f>IF('选型表'!R10="","",'选型表'!R10)</f>
      </c>
      <c r="E9" s="20">
        <f>IF('选型表'!E10="","",'选型表'!E10)</f>
        <v>8</v>
      </c>
      <c r="F9" s="21"/>
      <c r="G9" s="245" t="inlineStr">
        <is>
          <t>金属缠绕垫</t>
        </is>
      </c>
      <c r="H9" s="245"/>
      <c r="I9" s="245"/>
      <c r="J9" s="245"/>
      <c r="K9" s="245"/>
      <c r="L9" s="246" t="inlineStr">
        <is>
          <t>无要求</t>
        </is>
      </c>
      <c r="M9" s="245"/>
      <c r="N9" s="245"/>
      <c r="O9" s="245"/>
      <c r="P9" s="245" t="inlineStr">
        <is>
          <t>油浴润滑</t>
        </is>
      </c>
      <c r="Q9" s="247" t="inlineStr">
        <is>
          <t>304</t>
        </is>
      </c>
      <c r="R9" s="247" t="inlineStr">
        <is>
          <t>缠绕垫</t>
        </is>
      </c>
      <c r="S9" s="247"/>
      <c r="T9" s="247"/>
      <c r="U9" s="247"/>
      <c r="W9" s="462"/>
    </row>
    <row r="10" spans="1:23" ht="60" customHeight="1">
      <c r="A10" s="20" t="str">
        <f>IF('选型表'!A11="","",'选型表'!A11)</f>
        <v>004</v>
      </c>
      <c r="B10" s="20" t="str">
        <f>IF('选型表'!C11="","",'选型表'!C11)</f>
        <v>P0705A1/A2/B1/B2/C1/C2/D1/D2</v>
      </c>
      <c r="C10" s="20">
        <f>IF('选型表'!Q11="","",'选型表'!Q11)</f>
      </c>
      <c r="D10" s="20">
        <f>IF('选型表'!R11="","",'选型表'!R11)</f>
      </c>
      <c r="E10" s="20">
        <f>IF('选型表'!E11="","",'选型表'!E11)</f>
        <v>8</v>
      </c>
      <c r="F10" s="21"/>
      <c r="G10" s="245" t="inlineStr">
        <is>
          <t>金属缠绕垫</t>
        </is>
      </c>
      <c r="H10" s="245"/>
      <c r="I10" s="245"/>
      <c r="J10" s="245"/>
      <c r="K10" s="245"/>
      <c r="L10" s="246" t="inlineStr">
        <is>
          <t>无要求</t>
        </is>
      </c>
      <c r="M10" s="245"/>
      <c r="N10" s="245"/>
      <c r="O10" s="245"/>
      <c r="P10" s="245" t="inlineStr">
        <is>
          <t>油浴润滑</t>
        </is>
      </c>
      <c r="Q10" s="247" t="inlineStr">
        <is>
          <t>304</t>
        </is>
      </c>
      <c r="R10" s="247" t="inlineStr">
        <is>
          <t>缠绕垫</t>
        </is>
      </c>
      <c r="S10" s="247"/>
      <c r="T10" s="247"/>
      <c r="U10" s="247"/>
      <c r="W10" s="462"/>
    </row>
    <row r="11" spans="1:23" ht="60" customHeight="1">
      <c r="A11" s="20" t="str">
        <f>IF('选型表'!A12="","",'选型表'!A12)</f>
        <v>005</v>
      </c>
      <c r="B11" s="20" t="str">
        <f>IF('选型表'!C12="","",'选型表'!C12)</f>
        <v>P0706A/B/C/D</v>
      </c>
      <c r="C11" s="20">
        <f>IF('选型表'!Q12="","",'选型表'!Q12)</f>
      </c>
      <c r="D11" s="20">
        <f>IF('选型表'!R12="","",'选型表'!R12)</f>
      </c>
      <c r="E11" s="20">
        <f>IF('选型表'!E12="","",'选型表'!E12)</f>
        <v>4</v>
      </c>
      <c r="F11" s="21"/>
      <c r="G11" s="245" t="inlineStr">
        <is>
          <t>金属缠绕垫</t>
        </is>
      </c>
      <c r="H11" s="245"/>
      <c r="I11" s="245"/>
      <c r="J11" s="245"/>
      <c r="K11" s="245"/>
      <c r="L11" s="246" t="inlineStr">
        <is>
          <t>无要求</t>
        </is>
      </c>
      <c r="M11" s="245"/>
      <c r="N11" s="245"/>
      <c r="O11" s="245"/>
      <c r="P11" s="245" t="inlineStr">
        <is>
          <t>油浴润滑</t>
        </is>
      </c>
      <c r="Q11" s="247" t="inlineStr">
        <is>
          <t>304</t>
        </is>
      </c>
      <c r="R11" s="247" t="inlineStr">
        <is>
          <t>缠绕垫</t>
        </is>
      </c>
      <c r="S11" s="247"/>
      <c r="T11" s="247"/>
      <c r="U11" s="247"/>
      <c r="W11" s="462"/>
    </row>
    <row r="12" spans="1:23" ht="60" customHeight="1">
      <c r="A12" s="20" t="str">
        <f>IF('选型表'!A13="","",'选型表'!A13)</f>
        <v>006</v>
      </c>
      <c r="B12" s="20" t="str">
        <f>IF('选型表'!C13="","",'选型表'!C13)</f>
        <v>P0801A1/A2/B1/B2/C1/C2/D1/D2</v>
      </c>
      <c r="C12" s="20">
        <f>IF('选型表'!Q13="","",'选型表'!Q13)</f>
      </c>
      <c r="D12" s="20">
        <f>IF('选型表'!R13="","",'选型表'!R13)</f>
      </c>
      <c r="E12" s="20">
        <f>IF('选型表'!E13="","",'选型表'!E13)</f>
        <v>8</v>
      </c>
      <c r="F12" s="21"/>
      <c r="G12" s="245" t="inlineStr">
        <is>
          <t>金属缠绕垫</t>
        </is>
      </c>
      <c r="H12" s="245"/>
      <c r="I12" s="245"/>
      <c r="J12" s="245"/>
      <c r="K12" s="245"/>
      <c r="L12" s="246" t="inlineStr">
        <is>
          <t>无要求</t>
        </is>
      </c>
      <c r="M12" s="245"/>
      <c r="N12" s="245"/>
      <c r="O12" s="245"/>
      <c r="P12" s="245" t="inlineStr">
        <is>
          <t>油浴润滑</t>
        </is>
      </c>
      <c r="Q12" s="247" t="inlineStr">
        <is>
          <t>304</t>
        </is>
      </c>
      <c r="R12" s="247" t="inlineStr">
        <is>
          <t>缠绕垫</t>
        </is>
      </c>
      <c r="S12" s="247"/>
      <c r="T12" s="247"/>
      <c r="U12" s="247" t="inlineStr">
        <is>
          <t>每个机封单独设计机封水流量计；泵转子设置4个测振点，采用壳振，测振带变送器</t>
        </is>
      </c>
      <c r="W12" s="462"/>
    </row>
    <row r="13" spans="1:23" ht="60" customHeight="1">
      <c r="A13" s="20" t="str">
        <f>IF('选型表'!A14="","",'选型表'!A14)</f>
        <v>007</v>
      </c>
      <c r="B13" s="20" t="str">
        <f>IF('选型表'!C14="","",'选型表'!C14)</f>
        <v>P0802A1/A2/B1/B2/C1/C2/D1/D2</v>
      </c>
      <c r="C13" s="20">
        <f>IF('选型表'!Q14="","",'选型表'!Q14)</f>
      </c>
      <c r="D13" s="20">
        <f>IF('选型表'!R14="","",'选型表'!R14)</f>
      </c>
      <c r="E13" s="20">
        <f>IF('选型表'!E14="","",'选型表'!E14)</f>
        <v>8</v>
      </c>
      <c r="F13" s="21"/>
      <c r="G13" s="245" t="inlineStr">
        <is>
          <t>金属缠绕垫</t>
        </is>
      </c>
      <c r="H13" s="245"/>
      <c r="I13" s="245"/>
      <c r="J13" s="245" t="inlineStr">
        <is>
          <t>不带支脚</t>
        </is>
      </c>
      <c r="K13" s="245"/>
      <c r="L13" s="246" t="inlineStr">
        <is>
          <t>无要求</t>
        </is>
      </c>
      <c r="M13" s="245"/>
      <c r="N13" s="245"/>
      <c r="O13" s="245"/>
      <c r="P13" s="245" t="inlineStr">
        <is>
          <t>油浴润滑</t>
        </is>
      </c>
      <c r="Q13" s="247" t="inlineStr">
        <is>
          <t>304</t>
        </is>
      </c>
      <c r="R13" s="247" t="inlineStr">
        <is>
          <t>缠绕垫</t>
        </is>
      </c>
      <c r="S13" s="247"/>
      <c r="T13" s="247"/>
      <c r="U13" s="247"/>
      <c r="W13" s="462"/>
    </row>
    <row r="14" spans="1:23" ht="60" customHeight="1">
      <c r="A14" s="20" t="str">
        <f>IF('选型表'!A15="","",'选型表'!A15)</f>
        <v>008</v>
      </c>
      <c r="B14" s="20" t="str">
        <f>IF('选型表'!C15="","",'选型表'!C15)</f>
        <v>P0804A12/B12/C12</v>
      </c>
      <c r="C14" s="20">
        <f>IF('选型表'!Q15="","",'选型表'!Q15)</f>
      </c>
      <c r="D14" s="20">
        <f>IF('选型表'!R15="","",'选型表'!R15)</f>
      </c>
      <c r="E14" s="20">
        <f>IF('选型表'!E15="","",'选型表'!E15)</f>
      </c>
      <c r="F14" s="21"/>
      <c r="G14" s="245" t="inlineStr">
        <is>
          <t>金属缠绕垫</t>
        </is>
      </c>
      <c r="H14" s="245"/>
      <c r="I14" s="245"/>
      <c r="J14" s="245"/>
      <c r="K14" s="245"/>
      <c r="L14" s="246" t="inlineStr">
        <is>
          <t>无要求</t>
        </is>
      </c>
      <c r="M14" s="245"/>
      <c r="N14" s="245"/>
      <c r="O14" s="245"/>
      <c r="P14" s="245" t="inlineStr">
        <is>
          <t>油浴润滑</t>
        </is>
      </c>
      <c r="Q14" s="247" t="inlineStr">
        <is>
          <t>304</t>
        </is>
      </c>
      <c r="R14" s="247" t="inlineStr">
        <is>
          <t>缠绕垫</t>
        </is>
      </c>
      <c r="S14" s="247"/>
      <c r="T14" s="247"/>
      <c r="U14" s="247"/>
      <c r="W14" s="462"/>
    </row>
    <row r="15" spans="1:23" ht="60" customHeight="1">
      <c r="A15" s="20" t="str">
        <f>IF('选型表'!A16="","",'选型表'!A16)</f>
        <v>009</v>
      </c>
      <c r="B15" s="20" t="str">
        <f>IF('选型表'!C16="","",'选型表'!C16)</f>
        <v>P0805A/B/C</v>
      </c>
      <c r="C15" s="20">
        <f>IF('选型表'!Q16="","",'选型表'!Q16)</f>
      </c>
      <c r="D15" s="20">
        <f>IF('选型表'!R16="","",'选型表'!R16)</f>
      </c>
      <c r="E15" s="20">
        <f>IF('选型表'!E16="","",'选型表'!E16)</f>
        <v>3</v>
      </c>
      <c r="F15" s="21"/>
      <c r="G15" s="245" t="inlineStr">
        <is>
          <t>金属缠绕垫</t>
        </is>
      </c>
      <c r="H15" s="245"/>
      <c r="I15" s="245"/>
      <c r="J15" s="245"/>
      <c r="K15" s="245"/>
      <c r="L15" s="246" t="inlineStr">
        <is>
          <t>无要求</t>
        </is>
      </c>
      <c r="M15" s="245"/>
      <c r="N15" s="245"/>
      <c r="O15" s="245"/>
      <c r="P15" s="245" t="inlineStr">
        <is>
          <t>油浴润滑</t>
        </is>
      </c>
      <c r="Q15" s="247" t="inlineStr">
        <is>
          <t>304</t>
        </is>
      </c>
      <c r="R15" s="247" t="inlineStr">
        <is>
          <t>缠绕垫</t>
        </is>
      </c>
      <c r="S15" s="247"/>
      <c r="T15" s="247"/>
      <c r="U15" s="247"/>
      <c r="W15" s="462"/>
    </row>
    <row r="16" spans="1:23" ht="60" customHeight="1">
      <c r="A16" s="20" t="str">
        <f>IF('选型表'!A17="","",'选型表'!A17)</f>
        <v>010</v>
      </c>
      <c r="B16" s="20" t="str">
        <f>IF('选型表'!C17="","",'选型表'!C17)</f>
        <v>P0811A/B/C</v>
      </c>
      <c r="C16" s="20">
        <f>IF('选型表'!Q17="","",'选型表'!Q17)</f>
      </c>
      <c r="D16" s="20">
        <f>IF('选型表'!R17="","",'选型表'!R17)</f>
      </c>
      <c r="E16" s="20">
        <f>IF('选型表'!E17="","",'选型表'!E17)</f>
        <v>3</v>
      </c>
      <c r="F16" s="21"/>
      <c r="G16" s="245" t="inlineStr">
        <is>
          <t>金属缠绕垫</t>
        </is>
      </c>
      <c r="H16" s="245"/>
      <c r="I16" s="245"/>
      <c r="J16" s="245"/>
      <c r="K16" s="245"/>
      <c r="L16" s="246" t="inlineStr">
        <is>
          <t>节流孔板</t>
        </is>
      </c>
      <c r="M16" s="245"/>
      <c r="N16" s="245"/>
      <c r="O16" s="245"/>
      <c r="P16" s="245" t="inlineStr">
        <is>
          <t>油浴润滑</t>
        </is>
      </c>
      <c r="Q16" s="247" t="inlineStr">
        <is>
          <t>304</t>
        </is>
      </c>
      <c r="R16" s="247" t="inlineStr">
        <is>
          <t>缠绕垫</t>
        </is>
      </c>
      <c r="S16" s="247"/>
      <c r="T16" s="247"/>
      <c r="U16" s="247"/>
      <c r="W16" s="462"/>
    </row>
    <row r="17" spans="1:23" ht="60" customHeight="1">
      <c r="A17" s="20" t="str">
        <f>IF('选型表'!A18="","",'选型表'!A18)</f>
        <v>011</v>
      </c>
      <c r="B17" s="20" t="str">
        <f>IF('选型表'!C18="","",'选型表'!C18)</f>
        <v>P1004AB</v>
      </c>
      <c r="C17" s="20">
        <f>IF('选型表'!Q18="","",'选型表'!Q18)</f>
      </c>
      <c r="D17" s="20">
        <f>IF('选型表'!R18="","",'选型表'!R18)</f>
      </c>
      <c r="E17" s="20">
        <f>IF('选型表'!E18="","",'选型表'!E18)</f>
        <v>2</v>
      </c>
      <c r="F17" s="21"/>
      <c r="G17" s="245" t="inlineStr">
        <is>
          <t>金属缠绕垫</t>
        </is>
      </c>
      <c r="H17" s="245"/>
      <c r="I17" s="245"/>
      <c r="J17" s="245"/>
      <c r="K17" s="245"/>
      <c r="L17" s="246" t="inlineStr">
        <is>
          <t>节流孔板</t>
        </is>
      </c>
      <c r="M17" s="245"/>
      <c r="N17" s="245"/>
      <c r="O17" s="245"/>
      <c r="P17" s="245" t="inlineStr">
        <is>
          <t>油浴润滑</t>
        </is>
      </c>
      <c r="Q17" s="247" t="inlineStr">
        <is>
          <t>304</t>
        </is>
      </c>
      <c r="R17" s="247" t="inlineStr">
        <is>
          <t>缠绕垫</t>
        </is>
      </c>
      <c r="S17" s="247"/>
      <c r="T17" s="247" t="inlineStr">
        <is>
          <t>304</t>
        </is>
      </c>
      <c r="U17" s="247"/>
      <c r="W17" s="462"/>
    </row>
    <row r="18" spans="1:23" ht="60" customHeight="1">
      <c r="A18" s="20" t="str">
        <f>IF('选型表'!A19="","",'选型表'!A19)</f>
        <v>012</v>
      </c>
      <c r="B18" s="20" t="str">
        <f>IF('选型表'!C19="","",'选型表'!C19)</f>
        <v>P1801AB</v>
      </c>
      <c r="C18" s="20">
        <f>IF('选型表'!Q19="","",'选型表'!Q19)</f>
      </c>
      <c r="D18" s="20">
        <f>IF('选型表'!R19="","",'选型表'!R19)</f>
      </c>
      <c r="E18" s="20">
        <f>IF('选型表'!E19="","",'选型表'!E19)</f>
        <v>2</v>
      </c>
      <c r="F18" s="21"/>
      <c r="G18" s="245" t="inlineStr">
        <is>
          <t>金属缠绕垫</t>
        </is>
      </c>
      <c r="H18" s="245"/>
      <c r="I18" s="245"/>
      <c r="J18" s="245"/>
      <c r="K18" s="245"/>
      <c r="L18" s="246" t="inlineStr">
        <is>
          <t>无要求</t>
        </is>
      </c>
      <c r="M18" s="245"/>
      <c r="N18" s="245"/>
      <c r="O18" s="245"/>
      <c r="P18" s="245" t="inlineStr">
        <is>
          <t>油浴润滑</t>
        </is>
      </c>
      <c r="Q18" s="247" t="inlineStr">
        <is>
          <t>304</t>
        </is>
      </c>
      <c r="R18" s="247" t="inlineStr">
        <is>
          <t>缠绕垫</t>
        </is>
      </c>
      <c r="S18" s="247"/>
      <c r="T18" s="247"/>
      <c r="U18" s="907" t="inlineStr">
        <is>
          <t>渣浆泵机封冲洗水采用新鲜水，压力0.4MPa。若压力不够，需卖方自带增压泵，每台泵配一台。</t>
        </is>
      </c>
      <c r="W18" s="462"/>
    </row>
    <row r="19" spans="1:23" ht="60" customHeight="1">
      <c r="A19" s="20" t="str">
        <f>IF('选型表'!A20="","",'选型表'!A20)</f>
        <v>013</v>
      </c>
      <c r="B19" s="20" t="str">
        <f>IF('选型表'!C20="","",'选型表'!C20)</f>
        <v>P-7101A/B/C</v>
      </c>
      <c r="C19" s="20">
        <f>IF('选型表'!Q20="","",'选型表'!Q20)</f>
      </c>
      <c r="D19" s="20">
        <f>IF('选型表'!R20="","",'选型表'!R20)</f>
      </c>
      <c r="E19" s="20">
        <f>IF('选型表'!E20="","",'选型表'!E20)</f>
        <v>3</v>
      </c>
      <c r="F19" s="21"/>
      <c r="G19" s="245" t="inlineStr">
        <is>
          <t>金属缠绕垫</t>
        </is>
      </c>
      <c r="H19" s="245"/>
      <c r="I19" s="245"/>
      <c r="J19" s="245"/>
      <c r="K19" s="245"/>
      <c r="L19" s="246" t="inlineStr">
        <is>
          <t>无要求</t>
        </is>
      </c>
      <c r="M19" s="245"/>
      <c r="N19" s="245"/>
      <c r="O19" s="245"/>
      <c r="P19" s="245" t="inlineStr">
        <is>
          <t>油浴润滑</t>
        </is>
      </c>
      <c r="Q19" s="247" t="inlineStr">
        <is>
          <t>304</t>
        </is>
      </c>
      <c r="R19" s="247" t="inlineStr">
        <is>
          <t>缠绕垫</t>
        </is>
      </c>
      <c r="S19" s="247"/>
      <c r="T19" s="247" t="inlineStr">
        <is>
          <t>304</t>
        </is>
      </c>
      <c r="U19" s="247"/>
      <c r="W19" s="462"/>
    </row>
    <row r="20" spans="1:23" ht="60" customHeight="1">
      <c r="A20" s="20" t="str">
        <f>IF('选型表'!A21="","",'选型表'!A21)</f>
        <v>014</v>
      </c>
      <c r="B20" s="20" t="str">
        <f>IF('选型表'!C21="","",'选型表'!C21)</f>
        <v>P-7102A/B</v>
      </c>
      <c r="C20" s="20">
        <f>IF('选型表'!Q21="","",'选型表'!Q21)</f>
      </c>
      <c r="D20" s="20">
        <f>IF('选型表'!R21="","",'选型表'!R21)</f>
      </c>
      <c r="E20" s="20">
        <f>IF('选型表'!E21="","",'选型表'!E21)</f>
        <v>2</v>
      </c>
      <c r="F20" s="21"/>
      <c r="G20" s="245" t="inlineStr">
        <is>
          <t>金属缠绕垫</t>
        </is>
      </c>
      <c r="H20" s="245"/>
      <c r="I20" s="245"/>
      <c r="J20" s="245"/>
      <c r="K20" s="245"/>
      <c r="L20" s="246" t="inlineStr">
        <is>
          <t>无要求</t>
        </is>
      </c>
      <c r="M20" s="245"/>
      <c r="N20" s="245"/>
      <c r="O20" s="245"/>
      <c r="P20" s="245" t="inlineStr">
        <is>
          <t>油浴润滑</t>
        </is>
      </c>
      <c r="Q20" s="247" t="inlineStr">
        <is>
          <t>304</t>
        </is>
      </c>
      <c r="R20" s="247" t="inlineStr">
        <is>
          <t>缠绕垫</t>
        </is>
      </c>
      <c r="S20" s="247"/>
      <c r="T20" s="247" t="inlineStr">
        <is>
          <t>304</t>
        </is>
      </c>
      <c r="U20" s="247" t="inlineStr">
        <is>
          <t>机械密封为集装式；联轴器应选用带加长节的膜片型联轴器，护罩应为无火花型</t>
        </is>
      </c>
      <c r="W20" s="462"/>
    </row>
    <row r="21" spans="1:23" ht="60" customHeight="1">
      <c r="A21" s="20" t="str">
        <f>IF('选型表'!A22="","",'选型表'!A22)</f>
        <v>015</v>
      </c>
      <c r="B21" s="20" t="str">
        <f>IF('选型表'!C22="","",'选型表'!C22)</f>
        <v>P-7103A/B</v>
      </c>
      <c r="C21" s="20">
        <f>IF('选型表'!Q22="","",'选型表'!Q22)</f>
      </c>
      <c r="D21" s="20">
        <f>IF('选型表'!R22="","",'选型表'!R22)</f>
      </c>
      <c r="E21" s="20">
        <f>IF('选型表'!E22="","",'选型表'!E22)</f>
        <v>2</v>
      </c>
      <c r="F21" s="21"/>
      <c r="G21" s="245" t="inlineStr">
        <is>
          <t>金属缠绕垫</t>
        </is>
      </c>
      <c r="H21" s="245"/>
      <c r="I21" s="245"/>
      <c r="J21" s="245"/>
      <c r="K21" s="245"/>
      <c r="L21" s="246" t="inlineStr">
        <is>
          <t>无要求</t>
        </is>
      </c>
      <c r="M21" s="245"/>
      <c r="N21" s="245"/>
      <c r="O21" s="245"/>
      <c r="P21" s="245" t="inlineStr">
        <is>
          <t>油浴润滑</t>
        </is>
      </c>
      <c r="Q21" s="247" t="inlineStr">
        <is>
          <t>304</t>
        </is>
      </c>
      <c r="R21" s="247" t="inlineStr">
        <is>
          <t>缠绕垫</t>
        </is>
      </c>
      <c r="S21" s="247"/>
      <c r="T21" s="247" t="inlineStr">
        <is>
          <t>304</t>
        </is>
      </c>
      <c r="U21" s="247" t="inlineStr">
        <is>
          <t>机械密封为集装式；联轴器选用带加长节的膜片型，护罩为无火花型</t>
        </is>
      </c>
      <c r="W21" s="462"/>
    </row>
    <row r="22" spans="1:23">
      <c r="W22" s="462"/>
    </row>
  </sheetData>
  <mergeCells count="32">
    <mergeCell ref="T5:T6"/>
    <mergeCell ref="U5:U6"/>
    <mergeCell ref="I2:O3"/>
    <mergeCell ref="C5:D6"/>
    <mergeCell ref="A4:U4"/>
    <mergeCell ref="H5:J5"/>
    <mergeCell ref="A5:A6"/>
    <mergeCell ref="B5:B6"/>
    <mergeCell ref="E5:E6"/>
    <mergeCell ref="F5:F6"/>
    <mergeCell ref="G5:G6"/>
    <mergeCell ref="K5:K6"/>
    <mergeCell ref="L5:L6"/>
    <mergeCell ref="M5:M6"/>
    <mergeCell ref="N5:N6"/>
    <mergeCell ref="O5:O6"/>
    <mergeCell ref="W3:W22"/>
    <mergeCell ref="A1:B1"/>
    <mergeCell ref="C1:H1"/>
    <mergeCell ref="L1:P1"/>
    <mergeCell ref="A2:B2"/>
    <mergeCell ref="C2:H2"/>
    <mergeCell ref="T2:U2"/>
    <mergeCell ref="A3:B3"/>
    <mergeCell ref="C3:H3"/>
    <mergeCell ref="Q3:R3"/>
    <mergeCell ref="T3:U3"/>
    <mergeCell ref="P5:P6"/>
    <mergeCell ref="Q5:Q6"/>
    <mergeCell ref="R5:R6"/>
    <mergeCell ref="S5:S6"/>
    <mergeCell ref="Q2:R2"/>
  </mergeCells>
  <phoneticPr fontId="58" type="noConversion"/>
  <dataValidations count="14">
    <dataValidation type="list" allowBlank="1" showInputMessage="1" showErrorMessage="1" sqref="T7:T21">
      <formula1>"碳钢,304,316L,无要求"</formula1>
    </dataValidation>
    <dataValidation type="list" allowBlank="1" showInputMessage="1" showErrorMessage="1" sqref="N7:N21">
      <formula1>"迷宫密封,磁力油封,无要求"</formula1>
    </dataValidation>
    <dataValidation type="list" allowBlank="1" showInputMessage="1" showErrorMessage="1" sqref="F7:F21">
      <formula1>"顺时针,逆时针"</formula1>
    </dataValidation>
    <dataValidation type="list" allowBlank="1" showInputMessage="1" showErrorMessage="1" sqref="H7:I21">
      <formula1>"ZE7,ZE22"</formula1>
    </dataValidation>
    <dataValidation type="list" allowBlank="1" showInputMessage="1" showErrorMessage="1" sqref="G7:G21">
      <formula1>"金属缠绕垫,无要求"</formula1>
    </dataValidation>
    <dataValidation type="list" allowBlank="1" showInputMessage="1" showErrorMessage="1" sqref="R7:R21">
      <formula1>"缠绕垫,波齿垫,无要求"</formula1>
    </dataValidation>
    <dataValidation type="list" allowBlank="1" showInputMessage="1" showErrorMessage="1" sqref="J7:J21">
      <formula1>"带支脚,不带支脚"</formula1>
    </dataValidation>
    <dataValidation type="list" allowBlank="1" showInputMessage="1" showErrorMessage="1" sqref="O7:O21">
      <formula1>"带测振凹坑,带测振螺纹,无"</formula1>
    </dataValidation>
    <dataValidation type="list" allowBlank="1" showInputMessage="1" showErrorMessage="1" sqref="M7:M21">
      <formula1>"碳钢,铸铁,304"</formula1>
    </dataValidation>
    <dataValidation type="list" allowBlank="1" showInputMessage="1" showErrorMessage="1" sqref="K7:K21">
      <formula1>"蒸汽夹套,电伴热,盘管伴热"</formula1>
    </dataValidation>
    <dataValidation type="list" allowBlank="1" showInputMessage="1" showErrorMessage="1" sqref="L7:L21">
      <formula1>"节流孔板,孔板活接头,无要求"</formula1>
    </dataValidation>
    <dataValidation type="list" allowBlank="1" showInputMessage="1" showErrorMessage="1" sqref="P7:P21">
      <formula1>"油浴润滑,纯油雾润滑,吹扫型油雾润滑,油浴润滑并预留油雾润滑接口（纯油雾）,油浴润滑并预留油雾润滑接口（吹扫型）"</formula1>
    </dataValidation>
    <dataValidation type="list" allowBlank="1" showInputMessage="1" showErrorMessage="1" sqref="Q7:Q21">
      <formula1>"304,316L,无要求（由技术确定）"</formula1>
    </dataValidation>
    <dataValidation type="list" allowBlank="1" showInputMessage="1" showErrorMessage="1" sqref="S7:S21">
      <formula1>"执行API696腔体,不执行API696腔体"</formula1>
    </dataValidation>
  </dataValidations>
  <pageMargins left="0.70866141732283472" right="0.70866141732283472" top="0.74803149606299213" bottom="0.74803149606299213" header="0.31496062992125984" footer="0.31496062992125984"/>
  <pageSetup paperSize="9" orientation="landscape" r:id="rId1" fitToWidth="1" fitToHeight="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4"/>
  <sheetViews>
    <sheetView view="pageBreakPreview" zoomScale="70" zoomScaleNormal="100" zoomScaleSheetLayoutView="70" workbookViewId="0">
      <selection activeCell="C27" sqref="C27:P29"/>
    </sheetView>
  </sheetViews>
  <sheetFormatPr defaultColWidth="9" defaultRowHeight="16.8"/>
  <cols>
    <col min="1" max="1" width="4.3984375" style="27" customWidth="1"/>
    <col min="2" max="2" width="7.8984375" style="27" customWidth="1"/>
    <col min="3" max="3" width="12.69921875" style="48" customWidth="1"/>
    <col min="4" max="8" width="10.59765625" style="27" customWidth="1"/>
    <col min="9" max="9" width="11.19921875" style="27" customWidth="1"/>
    <col min="10" max="16" width="10.59765625" style="27" customWidth="1"/>
    <col min="17" max="17" width="51.09765625" style="49" customWidth="1"/>
    <col min="18" max="26" width="9" style="49"/>
    <col min="27" max="16384" width="9" style="27"/>
  </cols>
  <sheetData>
    <row r="1" spans="1:26" s="24" customFormat="1" ht="20.25" customHeight="1">
      <c r="A1" s="520" t="s">
        <v>253</v>
      </c>
      <c r="B1" s="520"/>
      <c r="C1" s="172"/>
      <c r="D1" s="172" t="s">
        <v>160</v>
      </c>
      <c r="E1" s="172">
        <f>IF('选型表'!E2="","",'选型表'!E2)</f>
      </c>
      <c r="F1" s="173" t="s">
        <v>254</v>
      </c>
      <c r="G1" s="521" t="str">
        <f>IF('选型表'!D3="","",'选型表'!D3)</f>
      </c>
      <c r="H1" s="521"/>
      <c r="I1" s="521"/>
      <c r="J1" s="521"/>
      <c r="K1" s="521"/>
      <c r="L1" s="173" t="s">
        <v>255</v>
      </c>
      <c r="M1" s="172">
        <f>IF('选型表'!AC3="","",'选型表'!AC3)</f>
      </c>
      <c r="N1" s="173" t="s">
        <v>256</v>
      </c>
      <c r="O1" s="522">
        <f>IF('选型表'!AC5="","",'选型表'!AC5)</f>
      </c>
      <c r="P1" s="522"/>
      <c r="Q1" s="462" t="s">
        <v>257</v>
      </c>
      <c r="R1" s="62"/>
      <c r="S1" s="62"/>
      <c r="T1" s="62"/>
      <c r="U1" s="62"/>
      <c r="V1" s="62"/>
      <c r="W1" s="62"/>
      <c r="X1" s="62"/>
      <c r="Y1" s="62"/>
      <c r="Z1" s="62"/>
    </row>
    <row r="2" spans="1:26" s="47" customFormat="1" ht="18.75" customHeight="1">
      <c r="A2" s="50" t="s">
        <v>40</v>
      </c>
      <c r="B2" s="51" t="s">
        <v>258</v>
      </c>
      <c r="C2" s="523" t="s">
        <v>259</v>
      </c>
      <c r="D2" s="524"/>
      <c r="E2" s="524"/>
      <c r="F2" s="524"/>
      <c r="G2" s="524"/>
      <c r="H2" s="524"/>
      <c r="I2" s="524"/>
      <c r="J2" s="524"/>
      <c r="K2" s="524"/>
      <c r="L2" s="524"/>
      <c r="M2" s="524"/>
      <c r="N2" s="524"/>
      <c r="O2" s="524"/>
      <c r="P2" s="525"/>
      <c r="Q2" s="462"/>
      <c r="R2" s="63"/>
      <c r="S2" s="63"/>
      <c r="T2" s="63"/>
      <c r="U2" s="63"/>
      <c r="V2" s="63"/>
      <c r="W2" s="63"/>
      <c r="X2" s="63"/>
      <c r="Y2" s="63"/>
      <c r="Z2" s="63"/>
    </row>
    <row r="3" spans="1:26" s="47" customFormat="1" ht="30" customHeight="1">
      <c r="A3" s="52">
        <v>1</v>
      </c>
      <c r="B3" s="53" t="s">
        <v>260</v>
      </c>
      <c r="C3" s="174" t="s">
        <v>261</v>
      </c>
      <c r="D3" s="526" t="inlineStr">
        <is>
          <t>滚动： ●SKF 欧洲     ●FAG 欧洲</t>
        </is>
      </c>
      <c r="E3" s="526"/>
      <c r="F3" s="526"/>
      <c r="G3" s="527"/>
      <c r="H3" s="528"/>
      <c r="I3" s="529"/>
      <c r="J3" s="908" t="inlineStr">
        <is>
          <t>备注：进口SKF或FAG标准形式轴承；正常使用寿命不小于30000h（P1004）/25000h（通用）；驱动端推力轴承建议采用成对单列角接触轴承</t>
        </is>
      </c>
      <c r="K3" s="526"/>
      <c r="L3" s="526"/>
      <c r="M3" s="526"/>
      <c r="N3" s="526"/>
      <c r="O3" s="526"/>
      <c r="P3" s="531"/>
      <c r="Q3" s="462"/>
      <c r="R3" s="63"/>
      <c r="S3" s="63"/>
      <c r="T3" s="63"/>
      <c r="U3" s="63"/>
      <c r="V3" s="63"/>
      <c r="W3" s="63"/>
      <c r="X3" s="63"/>
      <c r="Y3" s="63"/>
      <c r="Z3" s="63"/>
    </row>
    <row r="4" spans="1:26" s="47" customFormat="1" ht="29.00" customHeight="1">
      <c r="A4" s="561">
        <v>2</v>
      </c>
      <c r="B4" s="532" t="s">
        <v>262</v>
      </c>
      <c r="C4" s="175" t="s">
        <v>263</v>
      </c>
      <c r="D4" s="909" t="inlineStr">
        <is>
          <t>●无锡创明                                    ●沈阳申克</t>
        </is>
      </c>
      <c r="E4" s="526"/>
      <c r="F4" s="526"/>
      <c r="G4" s="526"/>
      <c r="H4" s="526"/>
      <c r="I4" s="526"/>
      <c r="J4" s="538" t="inlineStr">
        <is>
          <t>备注</t>
        </is>
      </c>
      <c r="K4" s="539"/>
      <c r="L4" s="539"/>
      <c r="M4" s="539"/>
      <c r="N4" s="539"/>
      <c r="O4" s="539"/>
      <c r="P4" s="540"/>
      <c r="Q4" s="462"/>
      <c r="R4" s="63"/>
      <c r="S4" s="63"/>
      <c r="T4" s="63"/>
      <c r="U4" s="63"/>
      <c r="V4" s="63"/>
      <c r="W4" s="63"/>
      <c r="X4" s="63"/>
      <c r="Y4" s="63"/>
      <c r="Z4" s="63"/>
    </row>
    <row r="5" spans="1:26" s="47" customFormat="1" ht="18" customHeight="1">
      <c r="A5" s="562"/>
      <c r="B5" s="533"/>
      <c r="C5" s="174" t="s">
        <v>264</v>
      </c>
      <c r="D5" s="526" t="inlineStr">
        <is>
          <t>●挠性膜片       ●加长段</t>
        </is>
      </c>
      <c r="E5" s="526"/>
      <c r="F5" s="526"/>
      <c r="G5" s="526"/>
      <c r="H5" s="526"/>
      <c r="I5" s="526"/>
      <c r="J5" s="541"/>
      <c r="K5" s="542"/>
      <c r="L5" s="542"/>
      <c r="M5" s="542"/>
      <c r="N5" s="542"/>
      <c r="O5" s="542"/>
      <c r="P5" s="543"/>
      <c r="Q5" s="462"/>
      <c r="R5" s="63"/>
      <c r="S5" s="63"/>
      <c r="T5" s="63"/>
      <c r="U5" s="63"/>
      <c r="V5" s="63"/>
      <c r="W5" s="63"/>
      <c r="X5" s="63"/>
      <c r="Y5" s="63"/>
      <c r="Z5" s="63"/>
    </row>
    <row r="6" spans="1:26" s="47" customFormat="1" ht="29.00" customHeight="1">
      <c r="A6" s="563"/>
      <c r="B6" s="534"/>
      <c r="C6" s="175" t="s">
        <v>265</v>
      </c>
      <c r="D6" s="526" t="inlineStr">
        <is>
          <t>○无要求 ●全封闭</t>
        </is>
      </c>
      <c r="E6" s="526"/>
      <c r="F6" s="526"/>
      <c r="G6" s="526"/>
      <c r="H6" s="526"/>
      <c r="I6" s="526"/>
      <c r="J6" s="908" t="inlineStr">
        <is>
          <t>备注：无火花型；带盘车天窗；带金属骨架；厚度不低于3mm；采用合页+卡扣结构（或合页或转销结构）；刷2遍中黄色面漆</t>
        </is>
      </c>
      <c r="K6" s="526"/>
      <c r="L6" s="526"/>
      <c r="M6" s="526"/>
      <c r="N6" s="526"/>
      <c r="O6" s="526"/>
      <c r="P6" s="531"/>
      <c r="Q6" s="462"/>
      <c r="R6" s="63"/>
      <c r="S6" s="63"/>
      <c r="T6" s="63"/>
      <c r="U6" s="63"/>
      <c r="V6" s="63"/>
      <c r="W6" s="63"/>
      <c r="X6" s="63"/>
      <c r="Y6" s="63"/>
      <c r="Z6" s="63"/>
    </row>
    <row r="7" spans="1:26" s="47" customFormat="1" ht="18" customHeight="1">
      <c r="A7" s="54">
        <v>3</v>
      </c>
      <c r="B7" s="55" t="s">
        <v>84</v>
      </c>
      <c r="C7" s="174" t="s">
        <v>266</v>
      </c>
      <c r="D7" s="526"/>
      <c r="E7" s="526"/>
      <c r="F7" s="526"/>
      <c r="G7" s="526"/>
      <c r="H7" s="526"/>
      <c r="I7" s="526"/>
      <c r="J7" s="527" t="s">
        <v>267</v>
      </c>
      <c r="K7" s="528"/>
      <c r="L7" s="528"/>
      <c r="M7" s="528"/>
      <c r="N7" s="528"/>
      <c r="O7" s="528"/>
      <c r="P7" s="535"/>
      <c r="Q7" s="63"/>
      <c r="R7" s="63"/>
      <c r="S7" s="566" t="s">
        <v>183</v>
      </c>
      <c r="T7" s="566"/>
      <c r="U7" s="566"/>
      <c r="V7" s="566"/>
      <c r="W7" s="566"/>
      <c r="X7" s="63"/>
      <c r="Y7" s="63"/>
      <c r="Z7" s="63"/>
    </row>
    <row r="8" spans="1:26" s="47" customFormat="1" ht="18" customHeight="1">
      <c r="A8" s="561">
        <v>4</v>
      </c>
      <c r="B8" s="532" t="s">
        <v>268</v>
      </c>
      <c r="C8" s="175" t="s">
        <v>269</v>
      </c>
      <c r="D8" s="526" t="inlineStr">
        <is>
          <t>●四川日机 ●丹东克隆</t>
        </is>
      </c>
      <c r="E8" s="526"/>
      <c r="F8" s="526"/>
      <c r="G8" s="526"/>
      <c r="H8" s="526"/>
      <c r="I8" s="526"/>
      <c r="J8" s="538" t="s">
        <v>270</v>
      </c>
      <c r="K8" s="539"/>
      <c r="L8" s="539"/>
      <c r="M8" s="539"/>
      <c r="N8" s="539"/>
      <c r="O8" s="539"/>
      <c r="P8" s="540"/>
      <c r="S8" s="566"/>
      <c r="T8" s="566"/>
      <c r="U8" s="566"/>
      <c r="V8" s="566"/>
      <c r="W8" s="566"/>
    </row>
    <row r="9" spans="1:26" s="47" customFormat="1" ht="18" customHeight="1">
      <c r="A9" s="562"/>
      <c r="B9" s="534"/>
      <c r="C9" s="175" t="s">
        <v>271</v>
      </c>
      <c r="D9" s="526" t="inlineStr">
        <is>
          <t>●约翰克兰（天津）</t>
        </is>
      </c>
      <c r="E9" s="526"/>
      <c r="F9" s="526"/>
      <c r="G9" s="526"/>
      <c r="H9" s="526"/>
      <c r="I9" s="526"/>
      <c r="J9" s="541"/>
      <c r="K9" s="542"/>
      <c r="L9" s="542"/>
      <c r="M9" s="542"/>
      <c r="N9" s="542"/>
      <c r="O9" s="542"/>
      <c r="P9" s="543"/>
      <c r="S9" s="566"/>
      <c r="T9" s="566"/>
      <c r="U9" s="566"/>
      <c r="V9" s="566"/>
      <c r="W9" s="566"/>
    </row>
    <row r="10" spans="1:26" s="47" customFormat="1" ht="18" customHeight="1">
      <c r="A10" s="562"/>
      <c r="B10" s="533" t="s">
        <v>272</v>
      </c>
      <c r="C10" s="175" t="s">
        <v>269</v>
      </c>
      <c r="D10" s="526"/>
      <c r="E10" s="526"/>
      <c r="F10" s="526"/>
      <c r="G10" s="526"/>
      <c r="H10" s="526"/>
      <c r="I10" s="526"/>
      <c r="J10" s="538" t="s">
        <v>273</v>
      </c>
      <c r="K10" s="539"/>
      <c r="L10" s="539"/>
      <c r="M10" s="539"/>
      <c r="N10" s="539"/>
      <c r="O10" s="539"/>
      <c r="P10" s="540"/>
    </row>
    <row r="11" spans="1:26" s="47" customFormat="1" ht="18" customHeight="1">
      <c r="A11" s="563"/>
      <c r="B11" s="534"/>
      <c r="C11" s="175" t="s">
        <v>271</v>
      </c>
      <c r="D11" s="526"/>
      <c r="E11" s="526"/>
      <c r="F11" s="526"/>
      <c r="G11" s="526"/>
      <c r="H11" s="526"/>
      <c r="I11" s="526"/>
      <c r="J11" s="541"/>
      <c r="K11" s="542"/>
      <c r="L11" s="542"/>
      <c r="M11" s="542"/>
      <c r="N11" s="542"/>
      <c r="O11" s="542"/>
      <c r="P11" s="543"/>
    </row>
    <row r="12" spans="1:26" s="47" customFormat="1" ht="18" customHeight="1">
      <c r="A12" s="561">
        <v>5</v>
      </c>
      <c r="B12" s="532" t="s">
        <v>82</v>
      </c>
      <c r="C12" s="174" t="s">
        <v>274</v>
      </c>
      <c r="D12" s="528" t="inlineStr">
        <is>
          <t>○焊  接</t>
        </is>
      </c>
      <c r="E12" s="528"/>
      <c r="F12" s="528"/>
      <c r="G12" s="528"/>
      <c r="H12" s="528"/>
      <c r="I12" s="528"/>
      <c r="J12" s="538" t="inlineStr">
        <is>
          <t>备注</t>
        </is>
      </c>
      <c r="K12" s="539"/>
      <c r="L12" s="539"/>
      <c r="M12" s="539"/>
      <c r="N12" s="539"/>
      <c r="O12" s="539"/>
      <c r="P12" s="540"/>
      <c r="Q12" s="63"/>
      <c r="R12" s="63"/>
      <c r="S12" s="63"/>
      <c r="T12" s="63"/>
      <c r="U12" s="63"/>
      <c r="V12" s="63"/>
      <c r="W12" s="63"/>
      <c r="X12" s="63"/>
      <c r="Y12" s="63"/>
      <c r="Z12" s="63"/>
    </row>
    <row r="13" spans="1:26" s="47" customFormat="1" ht="18" customHeight="1">
      <c r="A13" s="563"/>
      <c r="B13" s="534"/>
      <c r="C13" s="174" t="s">
        <v>275</v>
      </c>
      <c r="D13" s="526" t="inlineStr">
        <is>
          <t>○非全集液   ●全集液</t>
        </is>
      </c>
      <c r="E13" s="526"/>
      <c r="F13" s="526"/>
      <c r="G13" s="526"/>
      <c r="H13" s="526"/>
      <c r="I13" s="526"/>
      <c r="J13" s="541"/>
      <c r="K13" s="542"/>
      <c r="L13" s="542"/>
      <c r="M13" s="542"/>
      <c r="N13" s="542"/>
      <c r="O13" s="542"/>
      <c r="P13" s="543"/>
      <c r="Q13" s="63"/>
      <c r="R13" s="63"/>
      <c r="S13" s="63"/>
      <c r="T13" s="63"/>
      <c r="U13" s="63"/>
      <c r="V13" s="63"/>
      <c r="W13" s="63"/>
      <c r="X13" s="63"/>
      <c r="Y13" s="63"/>
      <c r="Z13" s="63"/>
    </row>
    <row r="14" spans="1:26" s="47" customFormat="1" ht="18" customHeight="1">
      <c r="A14" s="561">
        <v>6</v>
      </c>
      <c r="B14" s="532" t="s">
        <v>276</v>
      </c>
      <c r="C14" s="174" t="s">
        <v>277</v>
      </c>
      <c r="D14" s="536" t="inlineStr">
        <is>
          <t>○提交报告（R点)       ●买方见证（W点）</t>
        </is>
      </c>
      <c r="E14" s="536"/>
      <c r="F14" s="536"/>
      <c r="G14" s="536"/>
      <c r="H14" s="536"/>
      <c r="I14" s="536"/>
      <c r="J14" s="530" t="inlineStr">
        <is>
          <t>备注</t>
        </is>
      </c>
      <c r="K14" s="526"/>
      <c r="L14" s="526"/>
      <c r="M14" s="526"/>
      <c r="N14" s="526"/>
      <c r="O14" s="526"/>
      <c r="P14" s="531"/>
      <c r="Q14" s="63"/>
      <c r="R14" s="63"/>
      <c r="S14" s="63"/>
      <c r="T14" s="63"/>
      <c r="U14" s="63"/>
      <c r="V14" s="63"/>
      <c r="W14" s="63"/>
      <c r="X14" s="63"/>
      <c r="Y14" s="63"/>
      <c r="Z14" s="63"/>
    </row>
    <row r="15" spans="1:26" s="47" customFormat="1" ht="18" customHeight="1">
      <c r="A15" s="562"/>
      <c r="B15" s="533"/>
      <c r="C15" s="174" t="s">
        <v>278</v>
      </c>
      <c r="D15" s="536" t="inlineStr">
        <is>
          <t>○提交报告（R点)       ●买方见证（W点）</t>
        </is>
      </c>
      <c r="E15" s="536"/>
      <c r="F15" s="536"/>
      <c r="G15" s="536"/>
      <c r="H15" s="536"/>
      <c r="I15" s="536"/>
      <c r="J15" s="530" t="inlineStr">
        <is>
          <t>备注</t>
        </is>
      </c>
      <c r="K15" s="526"/>
      <c r="L15" s="526"/>
      <c r="M15" s="526"/>
      <c r="N15" s="526"/>
      <c r="O15" s="526"/>
      <c r="P15" s="531"/>
      <c r="Q15" s="63"/>
      <c r="R15" s="63"/>
      <c r="S15" s="63"/>
      <c r="T15" s="63"/>
      <c r="U15" s="63"/>
      <c r="V15" s="63"/>
      <c r="W15" s="63"/>
      <c r="X15" s="63"/>
      <c r="Y15" s="63"/>
      <c r="Z15" s="63"/>
    </row>
    <row r="16" spans="1:26" s="47" customFormat="1" ht="18" customHeight="1">
      <c r="A16" s="562"/>
      <c r="B16" s="533"/>
      <c r="C16" s="174" t="s">
        <v>279</v>
      </c>
      <c r="D16" s="536" t="inlineStr">
        <is>
          <t>○提交报告（R点)       ●买方见证（W点）      ○无要求</t>
        </is>
      </c>
      <c r="E16" s="536"/>
      <c r="F16" s="536"/>
      <c r="G16" s="536"/>
      <c r="H16" s="536"/>
      <c r="I16" s="536"/>
      <c r="J16" s="527" t="inlineStr">
        <is>
          <t>备注</t>
        </is>
      </c>
      <c r="K16" s="528"/>
      <c r="L16" s="528"/>
      <c r="M16" s="528"/>
      <c r="N16" s="528"/>
      <c r="O16" s="528"/>
      <c r="P16" s="535"/>
      <c r="Q16" s="63"/>
      <c r="R16" s="63"/>
      <c r="S16" s="63"/>
      <c r="T16" s="63"/>
      <c r="U16" s="63"/>
      <c r="V16" s="63"/>
      <c r="W16" s="63"/>
      <c r="X16" s="63"/>
      <c r="Y16" s="63"/>
      <c r="Z16" s="63"/>
    </row>
    <row r="17" spans="1:26" s="47" customFormat="1" ht="29.00" customHeight="1">
      <c r="A17" s="562"/>
      <c r="B17" s="533"/>
      <c r="C17" s="174" t="s">
        <v>280</v>
      </c>
      <c r="D17" s="910" t="inlineStr">
        <is>
          <t>●提交报告（R点)       ○买方见证（W点）      ○“H”——停工待检点</t>
        </is>
      </c>
      <c r="E17" s="536"/>
      <c r="F17" s="536"/>
      <c r="G17" s="536"/>
      <c r="H17" s="536"/>
      <c r="I17" s="536"/>
      <c r="J17" s="527" t="inlineStr">
        <is>
          <t>备注</t>
        </is>
      </c>
      <c r="K17" s="528"/>
      <c r="L17" s="528"/>
      <c r="M17" s="528"/>
      <c r="N17" s="528"/>
      <c r="O17" s="528"/>
      <c r="P17" s="535"/>
      <c r="Q17" s="63"/>
      <c r="R17" s="63"/>
      <c r="S17" s="63"/>
      <c r="T17" s="63"/>
      <c r="U17" s="63"/>
      <c r="V17" s="63"/>
      <c r="W17" s="63"/>
      <c r="X17" s="63"/>
      <c r="Y17" s="63"/>
      <c r="Z17" s="63"/>
    </row>
    <row r="18" spans="1:26" s="47" customFormat="1" ht="29.00" customHeight="1">
      <c r="A18" s="562"/>
      <c r="B18" s="533"/>
      <c r="C18" s="174" t="s">
        <v>281</v>
      </c>
      <c r="D18" s="910" t="inlineStr">
        <is>
          <t>●提交报告（R点)       ○买方见证（W点）      ○“H”——停工待检点</t>
        </is>
      </c>
      <c r="E18" s="536"/>
      <c r="F18" s="536"/>
      <c r="G18" s="536"/>
      <c r="H18" s="536"/>
      <c r="I18" s="536"/>
      <c r="J18" s="530" t="inlineStr">
        <is>
          <t>备注</t>
        </is>
      </c>
      <c r="K18" s="526"/>
      <c r="L18" s="526"/>
      <c r="M18" s="526"/>
      <c r="N18" s="526"/>
      <c r="O18" s="526"/>
      <c r="P18" s="531"/>
      <c r="Q18" s="63"/>
      <c r="R18" s="63"/>
      <c r="S18" s="63"/>
      <c r="T18" s="63"/>
      <c r="U18" s="63"/>
      <c r="V18" s="63"/>
      <c r="W18" s="63"/>
      <c r="X18" s="63"/>
      <c r="Y18" s="63"/>
      <c r="Z18" s="63"/>
    </row>
    <row r="19" spans="1:26" s="47" customFormat="1" ht="18" customHeight="1">
      <c r="A19" s="562"/>
      <c r="B19" s="533"/>
      <c r="C19" s="174" t="s">
        <v>282</v>
      </c>
      <c r="D19" s="536" t="inlineStr">
        <is>
          <t>○非目睹         ○买方见证（W点）          ○无要求</t>
        </is>
      </c>
      <c r="E19" s="536"/>
      <c r="F19" s="536"/>
      <c r="G19" s="536"/>
      <c r="H19" s="536"/>
      <c r="I19" s="536"/>
      <c r="J19" s="527" t="s">
        <v>283</v>
      </c>
      <c r="K19" s="528"/>
      <c r="L19" s="528"/>
      <c r="M19" s="528"/>
      <c r="N19" s="528"/>
      <c r="O19" s="528"/>
      <c r="P19" s="535"/>
      <c r="Q19" s="63"/>
      <c r="R19" s="63"/>
      <c r="S19" s="63"/>
      <c r="T19" s="63"/>
      <c r="U19" s="63"/>
      <c r="V19" s="63"/>
      <c r="W19" s="63"/>
      <c r="X19" s="63"/>
      <c r="Y19" s="63"/>
      <c r="Z19" s="63"/>
    </row>
    <row r="20" spans="1:26" s="47" customFormat="1" ht="29.00" customHeight="1">
      <c r="A20" s="562"/>
      <c r="B20" s="533"/>
      <c r="C20" s="174" t="s">
        <v>284</v>
      </c>
      <c r="D20" s="911" t="inlineStr">
        <is>
          <t>按GB/T29529-2013进行噪声检测：在离机器侧面1米处的声压值应符合JB/T8098 最新标准的规定。</t>
        </is>
      </c>
      <c r="E20" s="571"/>
      <c r="F20" s="571"/>
      <c r="G20" s="571"/>
      <c r="H20" s="571"/>
      <c r="I20" s="571"/>
      <c r="J20" s="571"/>
      <c r="K20" s="571"/>
      <c r="L20" s="571"/>
      <c r="M20" s="571"/>
      <c r="N20" s="571"/>
      <c r="O20" s="571"/>
      <c r="P20" s="572"/>
      <c r="Q20" s="63"/>
      <c r="R20" s="63"/>
      <c r="S20" s="63"/>
      <c r="T20" s="63"/>
      <c r="U20" s="63"/>
      <c r="V20" s="63"/>
      <c r="W20" s="63"/>
      <c r="X20" s="63"/>
      <c r="Y20" s="63"/>
      <c r="Z20" s="63"/>
    </row>
    <row r="21" spans="1:26" s="47" customFormat="1" ht="27" customHeight="1">
      <c r="A21" s="562"/>
      <c r="B21" s="533"/>
      <c r="C21" s="174" t="s">
        <v>285</v>
      </c>
      <c r="D21" s="571" t="inlineStr">
        <is>
          <t>按GB/T29531-2013进行振动检测</t>
        </is>
      </c>
      <c r="E21" s="571"/>
      <c r="F21" s="571"/>
      <c r="G21" s="571"/>
      <c r="H21" s="571"/>
      <c r="I21" s="571"/>
      <c r="J21" s="571"/>
      <c r="K21" s="571"/>
      <c r="L21" s="571"/>
      <c r="M21" s="571"/>
      <c r="N21" s="571"/>
      <c r="O21" s="571"/>
      <c r="P21" s="572"/>
      <c r="Q21" s="63"/>
      <c r="R21" s="63"/>
      <c r="S21" s="63"/>
      <c r="T21" s="63"/>
      <c r="U21" s="63"/>
      <c r="V21" s="63"/>
      <c r="W21" s="63"/>
      <c r="X21" s="63"/>
      <c r="Y21" s="63"/>
      <c r="Z21" s="63"/>
    </row>
    <row r="22" spans="1:26" s="47" customFormat="1" ht="18" customHeight="1">
      <c r="A22" s="562"/>
      <c r="B22" s="533"/>
      <c r="C22" s="174" t="s">
        <v>286</v>
      </c>
      <c r="D22" s="571"/>
      <c r="E22" s="571"/>
      <c r="F22" s="571"/>
      <c r="G22" s="571"/>
      <c r="H22" s="571"/>
      <c r="I22" s="571"/>
      <c r="J22" s="571"/>
      <c r="K22" s="571"/>
      <c r="L22" s="571"/>
      <c r="M22" s="571"/>
      <c r="N22" s="571"/>
      <c r="O22" s="571"/>
      <c r="P22" s="572"/>
      <c r="Q22" s="63"/>
      <c r="R22" s="63"/>
      <c r="S22" s="63"/>
      <c r="T22" s="63"/>
      <c r="U22" s="63"/>
      <c r="V22" s="63"/>
      <c r="W22" s="63"/>
      <c r="X22" s="63"/>
      <c r="Y22" s="63"/>
      <c r="Z22" s="63"/>
    </row>
    <row r="23" spans="1:26" ht="18" customHeight="1">
      <c r="A23" s="562"/>
      <c r="B23" s="533"/>
      <c r="C23" s="530" t="inlineStr">
        <is>
          <t>材料证明书：○要求（体/盖/轮、轴）    材料力学报告：○要求（体/盖/轮、轴）   硬度报告：○要求（口环 ）  热处理报告：○要求（体/盖/轮、轴）</t>
        </is>
      </c>
      <c r="D23" s="526"/>
      <c r="E23" s="526"/>
      <c r="F23" s="526"/>
      <c r="G23" s="526"/>
      <c r="H23" s="526"/>
      <c r="I23" s="526"/>
      <c r="J23" s="526"/>
      <c r="K23" s="526"/>
      <c r="L23" s="526"/>
      <c r="M23" s="526"/>
      <c r="N23" s="526"/>
      <c r="O23" s="526"/>
      <c r="P23" s="531"/>
    </row>
    <row r="24" spans="1:26" ht="18" customHeight="1">
      <c r="A24" s="562"/>
      <c r="B24" s="533"/>
      <c r="C24" s="248" t="s">
        <v>287</v>
      </c>
      <c r="D24" s="558" t="inlineStr">
        <is>
          <t>○着色探伤PT（体/盖/轮）                  ○超声波探伤UT（轴）                          备注：</t>
        </is>
      </c>
      <c r="E24" s="559"/>
      <c r="F24" s="559"/>
      <c r="G24" s="559"/>
      <c r="H24" s="559"/>
      <c r="I24" s="559"/>
      <c r="J24" s="559"/>
      <c r="K24" s="559"/>
      <c r="L24" s="559"/>
      <c r="M24" s="559"/>
      <c r="N24" s="559"/>
      <c r="O24" s="559"/>
      <c r="P24" s="560"/>
    </row>
    <row r="25" spans="1:26" ht="18" customHeight="1">
      <c r="A25" s="562"/>
      <c r="B25" s="533"/>
      <c r="C25" s="248" t="s">
        <v>288</v>
      </c>
      <c r="D25" s="558" t="inlineStr">
        <is>
          <t>○着色探伤PT（排液 ）                            备注：</t>
        </is>
      </c>
      <c r="E25" s="559"/>
      <c r="F25" s="559"/>
      <c r="G25" s="559"/>
      <c r="H25" s="559"/>
      <c r="I25" s="559"/>
      <c r="J25" s="559"/>
      <c r="K25" s="559"/>
      <c r="L25" s="559"/>
      <c r="M25" s="559"/>
      <c r="N25" s="559"/>
      <c r="O25" s="559"/>
      <c r="P25" s="560"/>
    </row>
    <row r="26" spans="1:26" ht="18" customHeight="1">
      <c r="A26" s="563"/>
      <c r="B26" s="534"/>
      <c r="C26" s="546" t="s">
        <v>289</v>
      </c>
      <c r="D26" s="547"/>
      <c r="E26" s="547"/>
      <c r="F26" s="547"/>
      <c r="G26" s="547"/>
      <c r="H26" s="547"/>
      <c r="I26" s="547"/>
      <c r="J26" s="547"/>
      <c r="K26" s="547"/>
      <c r="L26" s="547"/>
      <c r="M26" s="547"/>
      <c r="N26" s="547"/>
      <c r="O26" s="547"/>
      <c r="P26" s="548"/>
    </row>
    <row r="27" spans="1:26" ht="116.00" customHeight="1">
      <c r="A27" s="564">
        <v>7</v>
      </c>
      <c r="B27" s="537" t="s">
        <v>290</v>
      </c>
      <c r="C27" s="908" t="inlineStr">
        <is>
          <t xml:space="preserve">●整 机  ●泵 头  ●底 座  ●驱动机  ●联轴器  ●护罩     ○（所有）配对法兰（○锻 ○铸 ○法兰间密封垫 ○双头螺柱、螺母、平垫）   ●地脚螺栓、螺母、垫片(电机垫片为3mm厚不锈钢）   其他供货件具体明细：○安全阀（最小流量阀）  ○接线箱   ●测振  ●测温仪表   ○操作柱等详细列出；
其他供货件具体明细补充：润滑油系统；暖泵管路系统；放空及排净；轴封管路系统；冷却和冲洗管路系统；机械密封；机械密封附件；冷却水切断总阀；进出口压力表及根部阀；电缆进线密封接头；低点排放设施（包括接管、盲法兰、阀门、垫片、螺栓等）；撬装内所有管道及仪表（包括接线盒）；安装和维修用专用工具</t>
        </is>
      </c>
      <c r="D27" s="526"/>
      <c r="E27" s="526"/>
      <c r="F27" s="526"/>
      <c r="G27" s="526"/>
      <c r="H27" s="526"/>
      <c r="I27" s="526"/>
      <c r="J27" s="526"/>
      <c r="K27" s="526"/>
      <c r="L27" s="526"/>
      <c r="M27" s="526"/>
      <c r="N27" s="526"/>
      <c r="O27" s="526"/>
      <c r="P27" s="531"/>
    </row>
    <row r="28" spans="1:26" ht="130.50" customHeight="1">
      <c r="A28" s="564"/>
      <c r="B28" s="537"/>
      <c r="C28" s="249" t="s">
        <v>291</v>
      </c>
      <c r="D28" s="912" t="inlineStr">
        <is>
          <t>集装式机械密封100%台套、膜片及螺栓螺母组件50%台套、泵轴承50%台套、电机轴承/轴瓦1台套/位号、泵用轴承隔离气器（或油封）50%台套、电机油封1台套/位号、泵体及叶轮口环100%台套、轴套100%台套、泵体用成套密封圈及垫片（含机封用）100%台套、叶轮背母及垫片50%台套、油过滤器滤芯及密封件O型圈100%台套、油雾风机滤芯100%台套、油冷器密封组件100%台套、油泵机封50%台套、油泵轴承50%台套、油过滤器滤芯100%台套、联轴器拆卸工装1套/型号泵；泵用垫片及O型圈200%、机封动静环及机封成套密封件100%；仪表类：各类仪表垫片每种规格备10%，铠装轴温每种规格备10%，埋入式测轴温铂热电阻每种规格备50%，振动探头每种规格备50%，漏液开关每种规格备10%</t>
        </is>
      </c>
      <c r="E28" s="550"/>
      <c r="F28" s="550"/>
      <c r="G28" s="550"/>
      <c r="H28" s="550"/>
      <c r="I28" s="550"/>
      <c r="J28" s="550"/>
      <c r="K28" s="550"/>
      <c r="L28" s="550"/>
      <c r="M28" s="550"/>
      <c r="N28" s="550"/>
      <c r="O28" s="550"/>
      <c r="P28" s="551"/>
    </row>
    <row r="29" spans="1:26" ht="72.50" customHeight="1">
      <c r="A29" s="564"/>
      <c r="B29" s="537"/>
      <c r="C29" s="249" t="s">
        <v>292</v>
      </c>
      <c r="D29" s="913" t="inlineStr">
        <is>
          <t>各类变送器（含温度、压力、压差、液位、流量等）、开关，按每规格10%比例备，不足一台按一台；各类系统温度，按每规格一支备，各种垫片一备一；各类压力表，每规格备一块；各类导压管切断阀、管件，按每规格备3个，实际使用数量≤10个时，备一个；24VDC电磁阀（如有），按10%比例备，不足一只按一只；显示屏（含程序），总共备一块</t>
        </is>
      </c>
      <c r="E29" s="553"/>
      <c r="F29" s="553"/>
      <c r="G29" s="553"/>
      <c r="H29" s="553"/>
      <c r="I29" s="553"/>
      <c r="J29" s="553"/>
      <c r="K29" s="553"/>
      <c r="L29" s="553"/>
      <c r="M29" s="553"/>
      <c r="N29" s="553"/>
      <c r="O29" s="553"/>
      <c r="P29" s="554"/>
    </row>
    <row r="30" spans="1:26" ht="58.00" customHeight="1">
      <c r="A30" s="52">
        <v>8</v>
      </c>
      <c r="B30" s="53" t="s">
        <v>293</v>
      </c>
      <c r="C30" s="914" t="inlineStr">
        <is>
          <t xml:space="preserve">○装箱单 ●合格证 ●说明书 ●实验报告 ●检测报告 ○所有外购件合格证（包括温度表、压力表、阀门等进口件例外）  ○项目经理审核 （重点项目） 
备注：设备竣工资料的形式：每台设备竣工资料单独装订成册，提供6份。竣工资料要单独装箱。所有文件及图纸要用中文书写。</t>
        </is>
      </c>
      <c r="D30" s="536"/>
      <c r="E30" s="536"/>
      <c r="F30" s="536"/>
      <c r="G30" s="536"/>
      <c r="H30" s="536"/>
      <c r="I30" s="536"/>
      <c r="J30" s="536"/>
      <c r="K30" s="536"/>
      <c r="L30" s="536"/>
      <c r="M30" s="536"/>
      <c r="N30" s="536"/>
      <c r="O30" s="536"/>
      <c r="P30" s="556"/>
    </row>
    <row r="31" spans="1:26" ht="29.1" customHeight="1">
      <c r="A31" s="54">
        <v>9</v>
      </c>
      <c r="B31" s="55" t="s">
        <v>294</v>
      </c>
      <c r="C31" s="530" t="inlineStr">
        <is>
          <t>●防腐漆-F（F1-国内 ）</t>
        </is>
      </c>
      <c r="D31" s="526"/>
      <c r="E31" s="526"/>
      <c r="F31" s="526"/>
      <c r="G31" s="526"/>
      <c r="H31" s="526"/>
      <c r="I31" s="557"/>
      <c r="J31" s="527"/>
      <c r="K31" s="528"/>
      <c r="L31" s="528"/>
      <c r="M31" s="528"/>
      <c r="N31" s="528"/>
      <c r="O31" s="528"/>
      <c r="P31" s="535"/>
    </row>
    <row r="32" spans="1:26" ht="29.00" customHeight="1">
      <c r="A32" s="54">
        <v>10</v>
      </c>
      <c r="B32" s="55" t="s">
        <v>295</v>
      </c>
      <c r="C32" s="915" t="inlineStr">
        <is>
          <t>●国内           ○国外（是否熏蒸）        ○简易（底排+防雨布）</t>
        </is>
      </c>
      <c r="D32" s="545"/>
      <c r="E32" s="545"/>
      <c r="F32" s="545"/>
      <c r="G32" s="545"/>
      <c r="H32" s="545"/>
      <c r="I32" s="545"/>
      <c r="J32" s="546" t="inlineStr">
        <is>
          <t>其他要求</t>
        </is>
      </c>
      <c r="K32" s="547"/>
      <c r="L32" s="547"/>
      <c r="M32" s="547"/>
      <c r="N32" s="547"/>
      <c r="O32" s="547"/>
      <c r="P32" s="548"/>
    </row>
    <row r="33" spans="1:16" ht="18" customHeight="1">
      <c r="A33" s="54">
        <v>11</v>
      </c>
      <c r="B33" s="55" t="s">
        <v>296</v>
      </c>
      <c r="C33" s="546" t="inlineStr">
        <is>
          <t>○用户自提   ○我公司发货</t>
        </is>
      </c>
      <c r="D33" s="547"/>
      <c r="E33" s="547"/>
      <c r="F33" s="547"/>
      <c r="G33" s="547"/>
      <c r="H33" s="547"/>
      <c r="I33" s="547"/>
      <c r="J33" s="547"/>
      <c r="K33" s="547"/>
      <c r="L33" s="547"/>
      <c r="M33" s="547"/>
      <c r="N33" s="547"/>
      <c r="O33" s="547"/>
      <c r="P33" s="548"/>
    </row>
    <row r="34" spans="1:16" ht="18" customHeight="1">
      <c r="A34" s="56">
        <v>12</v>
      </c>
      <c r="B34" s="57" t="s">
        <v>297</v>
      </c>
      <c r="C34" s="568" t="inlineStr">
        <is>
          <t>○铁路            ○公路           ○轮渡            ○航空</t>
        </is>
      </c>
      <c r="D34" s="569"/>
      <c r="E34" s="569"/>
      <c r="F34" s="569"/>
      <c r="G34" s="569"/>
      <c r="H34" s="569"/>
      <c r="I34" s="569"/>
      <c r="J34" s="568" t="s">
        <v>298</v>
      </c>
      <c r="K34" s="569"/>
      <c r="L34" s="569"/>
      <c r="M34" s="569"/>
      <c r="N34" s="569"/>
      <c r="O34" s="569"/>
      <c r="P34" s="570"/>
    </row>
    <row r="35" spans="1:16" ht="1.5" customHeight="1">
      <c r="D35" s="567"/>
      <c r="E35" s="567"/>
      <c r="F35" s="567"/>
      <c r="G35" s="567"/>
      <c r="H35" s="567"/>
      <c r="I35" s="567"/>
      <c r="J35" s="567"/>
      <c r="K35" s="567"/>
      <c r="L35" s="567"/>
      <c r="M35" s="567"/>
      <c r="N35" s="567"/>
      <c r="O35" s="567"/>
      <c r="P35" s="567"/>
    </row>
    <row r="36" spans="1:16">
      <c r="I36" s="27" t="s">
        <v>183</v>
      </c>
    </row>
    <row r="39" spans="1:16">
      <c r="C39" s="58"/>
    </row>
    <row r="40" spans="1:16">
      <c r="C40" s="58"/>
    </row>
    <row r="41" spans="1:16">
      <c r="D41" s="59"/>
      <c r="E41" s="59"/>
      <c r="F41" s="59"/>
      <c r="G41" s="59"/>
      <c r="H41" s="59"/>
      <c r="I41" s="59"/>
      <c r="J41" s="59"/>
      <c r="K41" s="59"/>
      <c r="L41" s="59"/>
      <c r="M41" s="59"/>
      <c r="N41" s="59"/>
      <c r="O41" s="59"/>
    </row>
    <row r="42" spans="1:16">
      <c r="D42" s="59"/>
      <c r="E42" s="59"/>
      <c r="F42" s="59"/>
      <c r="G42" s="59"/>
      <c r="H42" s="59"/>
      <c r="I42" s="59"/>
      <c r="J42" s="59"/>
      <c r="K42" s="59"/>
      <c r="L42" s="59"/>
      <c r="M42" s="59"/>
      <c r="N42" s="59"/>
      <c r="O42" s="59"/>
    </row>
    <row r="43" spans="1:16">
      <c r="D43" s="59"/>
      <c r="E43" s="59"/>
      <c r="F43" s="59"/>
      <c r="G43" s="59"/>
      <c r="H43" s="59"/>
      <c r="I43" s="59"/>
      <c r="J43" s="59"/>
      <c r="K43" s="59"/>
      <c r="L43" s="59"/>
      <c r="M43" s="59"/>
      <c r="N43" s="59"/>
      <c r="O43" s="59"/>
    </row>
    <row r="44" spans="1:16" ht="17.25" customHeight="1">
      <c r="D44" s="59"/>
      <c r="E44" s="565"/>
      <c r="F44" s="565"/>
      <c r="G44" s="60"/>
      <c r="H44" s="61"/>
      <c r="I44" s="61"/>
      <c r="J44" s="61"/>
      <c r="K44" s="61"/>
      <c r="L44" s="61"/>
      <c r="M44" s="59"/>
      <c r="N44" s="59"/>
      <c r="O44" s="59"/>
    </row>
    <row r="45" spans="1:16" ht="17.25" customHeight="1">
      <c r="D45" s="59"/>
      <c r="E45" s="565"/>
      <c r="F45" s="565"/>
      <c r="G45" s="60"/>
      <c r="H45" s="61"/>
      <c r="I45" s="61"/>
      <c r="J45" s="61"/>
      <c r="K45" s="61"/>
      <c r="L45" s="61"/>
      <c r="M45" s="59"/>
      <c r="N45" s="59"/>
      <c r="O45" s="59"/>
    </row>
    <row r="46" spans="1:16" ht="17.25" customHeight="1">
      <c r="D46" s="59"/>
      <c r="E46" s="565"/>
      <c r="F46" s="565"/>
      <c r="G46" s="60"/>
      <c r="H46" s="61"/>
      <c r="I46" s="61"/>
      <c r="J46" s="61"/>
      <c r="K46" s="61"/>
      <c r="L46" s="61"/>
      <c r="M46" s="59"/>
      <c r="N46" s="59"/>
      <c r="O46" s="59"/>
    </row>
    <row r="47" spans="1:16" ht="17.25" customHeight="1">
      <c r="D47" s="59"/>
      <c r="E47" s="565"/>
      <c r="F47" s="565"/>
      <c r="G47" s="60"/>
      <c r="H47" s="61"/>
      <c r="I47" s="61"/>
      <c r="J47" s="61"/>
      <c r="K47" s="61"/>
      <c r="L47" s="61"/>
      <c r="M47" s="59"/>
      <c r="N47" s="59"/>
      <c r="O47" s="59"/>
    </row>
    <row r="48" spans="1:16" ht="17.25" customHeight="1">
      <c r="D48" s="59"/>
      <c r="E48" s="565"/>
      <c r="F48" s="565"/>
      <c r="G48" s="60"/>
      <c r="H48" s="61"/>
      <c r="I48" s="61"/>
      <c r="J48" s="61"/>
      <c r="K48" s="61"/>
      <c r="L48" s="61"/>
      <c r="M48" s="59"/>
      <c r="N48" s="59"/>
      <c r="O48" s="59"/>
    </row>
    <row r="49" spans="4:15" ht="17.25" customHeight="1">
      <c r="D49" s="59"/>
      <c r="E49" s="565"/>
      <c r="F49" s="565"/>
      <c r="G49" s="60"/>
      <c r="H49" s="61"/>
      <c r="I49" s="61"/>
      <c r="J49" s="61"/>
      <c r="K49" s="61"/>
      <c r="L49" s="61"/>
      <c r="M49" s="59"/>
      <c r="N49" s="59"/>
      <c r="O49" s="59"/>
    </row>
    <row r="50" spans="4:15" ht="17.25" customHeight="1">
      <c r="D50" s="59"/>
      <c r="E50" s="565"/>
      <c r="F50" s="565"/>
      <c r="G50" s="60"/>
      <c r="H50" s="61"/>
      <c r="I50" s="61"/>
      <c r="J50" s="61"/>
      <c r="K50" s="61"/>
      <c r="L50" s="61"/>
      <c r="M50" s="59"/>
      <c r="N50" s="59"/>
      <c r="O50" s="59"/>
    </row>
    <row r="51" spans="4:15">
      <c r="D51" s="59"/>
      <c r="E51" s="59"/>
      <c r="F51" s="59"/>
      <c r="G51" s="59"/>
      <c r="H51" s="59"/>
      <c r="I51" s="59"/>
      <c r="J51" s="59"/>
      <c r="K51" s="59"/>
      <c r="L51" s="59"/>
      <c r="M51" s="59"/>
      <c r="N51" s="59"/>
      <c r="O51" s="59"/>
    </row>
    <row r="52" spans="4:15">
      <c r="D52" s="59"/>
      <c r="E52" s="59"/>
      <c r="F52" s="59"/>
      <c r="G52" s="59"/>
      <c r="H52" s="59"/>
      <c r="I52" s="59"/>
      <c r="J52" s="59"/>
      <c r="K52" s="59"/>
      <c r="L52" s="59"/>
      <c r="M52" s="59"/>
      <c r="N52" s="59"/>
      <c r="O52" s="59"/>
    </row>
    <row r="53" spans="4:15">
      <c r="D53" s="59"/>
      <c r="E53" s="59"/>
      <c r="F53" s="59"/>
      <c r="G53" s="59"/>
      <c r="H53" s="59"/>
      <c r="I53" s="59"/>
      <c r="J53" s="59"/>
      <c r="K53" s="59"/>
      <c r="L53" s="59"/>
      <c r="M53" s="59"/>
      <c r="N53" s="59"/>
      <c r="O53" s="59"/>
    </row>
    <row r="54" spans="4:15">
      <c r="D54" s="59"/>
      <c r="E54" s="59"/>
      <c r="F54" s="59"/>
      <c r="G54" s="59"/>
      <c r="H54" s="59"/>
      <c r="I54" s="59"/>
      <c r="J54" s="59"/>
      <c r="K54" s="59"/>
      <c r="L54" s="59"/>
      <c r="M54" s="59"/>
      <c r="N54" s="59"/>
      <c r="O54" s="59"/>
    </row>
  </sheetData>
  <sheetProtection formatCells="0" formatColumns="0" formatRows="0" insertColumns="0" insertRows="0" insertHyperlinks="0" deleteColumns="0" deleteRows="0" sort="0" autoFilter="0" pivotTables="0"/>
  <mergeCells count="69">
    <mergeCell ref="A27:A29"/>
    <mergeCell ref="E44:F46"/>
    <mergeCell ref="E47:F50"/>
    <mergeCell ref="S7:W9"/>
    <mergeCell ref="J8:P9"/>
    <mergeCell ref="J10:P11"/>
    <mergeCell ref="J12:P13"/>
    <mergeCell ref="D35:P35"/>
    <mergeCell ref="C34:I34"/>
    <mergeCell ref="J34:P34"/>
    <mergeCell ref="J19:P19"/>
    <mergeCell ref="D20:P20"/>
    <mergeCell ref="D21:P21"/>
    <mergeCell ref="D22:P22"/>
    <mergeCell ref="D16:I16"/>
    <mergeCell ref="J16:P16"/>
    <mergeCell ref="B8:B9"/>
    <mergeCell ref="B10:B11"/>
    <mergeCell ref="B12:B13"/>
    <mergeCell ref="B14:B26"/>
    <mergeCell ref="A4:A6"/>
    <mergeCell ref="A8:A11"/>
    <mergeCell ref="A12:A13"/>
    <mergeCell ref="A14:A26"/>
    <mergeCell ref="B27:B29"/>
    <mergeCell ref="J4:P5"/>
    <mergeCell ref="C32:I32"/>
    <mergeCell ref="J32:P32"/>
    <mergeCell ref="C33:P33"/>
    <mergeCell ref="D28:P28"/>
    <mergeCell ref="D29:P29"/>
    <mergeCell ref="C30:P30"/>
    <mergeCell ref="C31:I31"/>
    <mergeCell ref="J31:P31"/>
    <mergeCell ref="C23:P23"/>
    <mergeCell ref="D24:P24"/>
    <mergeCell ref="D25:P25"/>
    <mergeCell ref="C26:P26"/>
    <mergeCell ref="C27:P27"/>
    <mergeCell ref="D19:I19"/>
    <mergeCell ref="D11:I11"/>
    <mergeCell ref="D12:I12"/>
    <mergeCell ref="J17:P17"/>
    <mergeCell ref="D18:I18"/>
    <mergeCell ref="J18:P18"/>
    <mergeCell ref="D13:I13"/>
    <mergeCell ref="D14:I14"/>
    <mergeCell ref="J14:P14"/>
    <mergeCell ref="D15:I15"/>
    <mergeCell ref="J15:P15"/>
    <mergeCell ref="D17:I17"/>
    <mergeCell ref="D7:I7"/>
    <mergeCell ref="J7:P7"/>
    <mergeCell ref="D8:I8"/>
    <mergeCell ref="D9:I9"/>
    <mergeCell ref="D10:I10"/>
    <mergeCell ref="Q1:Q6"/>
    <mergeCell ref="A1:B1"/>
    <mergeCell ref="G1:K1"/>
    <mergeCell ref="O1:P1"/>
    <mergeCell ref="C2:P2"/>
    <mergeCell ref="D3:F3"/>
    <mergeCell ref="G3:I3"/>
    <mergeCell ref="J3:P3"/>
    <mergeCell ref="D4:I4"/>
    <mergeCell ref="D5:I5"/>
    <mergeCell ref="D6:I6"/>
    <mergeCell ref="J6:P6"/>
    <mergeCell ref="B4:B6"/>
  </mergeCells>
  <phoneticPr fontId="58" type="noConversion"/>
  <printOptions horizontalCentered="1"/>
  <pageMargins left="7.8740157480315001E-2" right="7.8740157480315001E-2" top="7.8740157480315001E-2" bottom="7.8740157480315001E-2" header="0.19" footer="0.16"/>
  <pageSetup paperSize="9" orientation="landscape" r:id="rId1" fitToWidth="1" fitToHeight="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Z34"/>
  <sheetViews>
    <sheetView tabSelected="1" view="pageBreakPreview" zoomScale="70" zoomScaleNormal="80" zoomScaleSheetLayoutView="70" workbookViewId="0">
      <selection activeCell="A13" sqref="A13:Q13"/>
    </sheetView>
  </sheetViews>
  <sheetFormatPr defaultColWidth="9" defaultRowHeight="16.8"/>
  <cols>
    <col min="1" max="1" width="4.19921875" style="27" customWidth="1"/>
    <col min="2" max="2" width="13.69921875" style="27" customWidth="1"/>
    <col min="3" max="3" width="17" style="25" customWidth="1"/>
    <col min="4" max="4" width="13.5" style="27" customWidth="1"/>
    <col min="5" max="5" width="15.8984375" style="27" customWidth="1"/>
    <col min="6" max="6" width="11.8984375" style="27" customWidth="1"/>
    <col min="7" max="7" width="14.5" style="27" customWidth="1"/>
    <col min="8" max="9" width="10.8984375" style="27" customWidth="1"/>
    <col min="10" max="10" width="13.59765625" style="27" customWidth="1"/>
    <col min="11" max="11" width="11.8984375" style="27" customWidth="1"/>
    <col min="12" max="12" width="8.09765625" style="27" customWidth="1"/>
    <col min="13" max="13" width="9" style="27" customWidth="1"/>
    <col min="14" max="15" width="15.09765625" style="27" customWidth="1"/>
    <col min="16" max="16" width="13.09765625" style="27" customWidth="1"/>
    <col min="17" max="17" width="15.59765625" style="27" customWidth="1"/>
    <col min="18" max="18" width="23.3984375" style="27" customWidth="1"/>
    <col min="19" max="16380" width="9" style="27"/>
  </cols>
  <sheetData>
    <row r="1" spans="1:18" ht="0.9" customHeight="1"/>
    <row r="2" spans="1:18" ht="0.9" customHeight="1"/>
    <row r="3" spans="1:18" s="36" customFormat="1" ht="22.5" customHeight="1">
      <c r="A3" s="573" t="s">
        <v>2</v>
      </c>
      <c r="B3" s="573"/>
      <c r="C3" s="574">
        <f>IF('选型表'!J2="","",'选型表'!J2)</f>
      </c>
      <c r="D3" s="574"/>
      <c r="E3" s="45"/>
      <c r="F3" s="45"/>
      <c r="G3" s="45"/>
      <c r="H3" s="573"/>
      <c r="I3" s="573"/>
      <c r="J3" s="573"/>
      <c r="K3" s="573"/>
      <c r="L3" s="573"/>
      <c r="M3" s="46"/>
      <c r="N3" s="46"/>
      <c r="O3" s="46"/>
      <c r="P3" s="46"/>
      <c r="Q3" s="46"/>
      <c r="R3" s="462" t="s">
        <v>299</v>
      </c>
    </row>
    <row r="4" spans="1:18" s="37" customFormat="1" ht="44.1" customHeight="1">
      <c r="A4" s="575" t="s">
        <v>300</v>
      </c>
      <c r="B4" s="575"/>
      <c r="C4" s="575"/>
      <c r="D4" s="575"/>
      <c r="E4" s="575"/>
      <c r="F4" s="575"/>
      <c r="G4" s="575"/>
      <c r="H4" s="575"/>
      <c r="I4" s="575"/>
      <c r="J4" s="575"/>
      <c r="K4" s="575"/>
      <c r="L4" s="575"/>
      <c r="M4" s="575"/>
      <c r="N4" s="575"/>
      <c r="O4" s="575"/>
      <c r="P4" s="575"/>
      <c r="Q4" s="575"/>
      <c r="R4" s="462"/>
    </row>
    <row r="5" spans="1:18" s="38" customFormat="1" ht="30" customHeight="1">
      <c r="A5" s="585" t="s">
        <v>40</v>
      </c>
      <c r="B5" s="576" t="s">
        <v>301</v>
      </c>
      <c r="C5" s="588" t="s">
        <v>302</v>
      </c>
      <c r="D5" s="590" t="s">
        <v>303</v>
      </c>
      <c r="E5" s="591" t="s">
        <v>304</v>
      </c>
      <c r="F5" s="591" t="s">
        <v>305</v>
      </c>
      <c r="G5" s="591" t="s">
        <v>306</v>
      </c>
      <c r="H5" s="576" t="s">
        <v>307</v>
      </c>
      <c r="I5" s="576"/>
      <c r="J5" s="576"/>
      <c r="K5" s="576"/>
      <c r="L5" s="576"/>
      <c r="M5" s="576"/>
      <c r="N5" s="576"/>
      <c r="O5" s="576"/>
      <c r="P5" s="576"/>
      <c r="Q5" s="592" t="s">
        <v>80</v>
      </c>
      <c r="R5" s="462"/>
    </row>
    <row r="6" spans="1:18" s="38" customFormat="1" ht="30" customHeight="1">
      <c r="A6" s="585"/>
      <c r="B6" s="576"/>
      <c r="C6" s="588"/>
      <c r="D6" s="590"/>
      <c r="E6" s="591"/>
      <c r="F6" s="591"/>
      <c r="G6" s="591"/>
      <c r="H6" s="577" t="s">
        <v>308</v>
      </c>
      <c r="I6" s="578"/>
      <c r="J6" s="578"/>
      <c r="K6" s="579"/>
      <c r="L6" s="580" t="s">
        <v>309</v>
      </c>
      <c r="M6" s="580"/>
      <c r="N6" s="580"/>
      <c r="O6" s="580"/>
      <c r="P6" s="580"/>
      <c r="Q6" s="592"/>
      <c r="R6" s="462"/>
    </row>
    <row r="7" spans="1:18" s="38" customFormat="1" ht="53.1" customHeight="1">
      <c r="A7" s="586"/>
      <c r="B7" s="587"/>
      <c r="C7" s="589"/>
      <c r="D7" s="580"/>
      <c r="E7" s="590"/>
      <c r="F7" s="590"/>
      <c r="G7" s="590"/>
      <c r="H7" s="254" t="s">
        <v>310</v>
      </c>
      <c r="I7" s="254" t="s">
        <v>311</v>
      </c>
      <c r="J7" s="254" t="s">
        <v>312</v>
      </c>
      <c r="K7" s="254" t="s">
        <v>313</v>
      </c>
      <c r="L7" s="254" t="s">
        <v>314</v>
      </c>
      <c r="M7" s="254" t="s">
        <v>315</v>
      </c>
      <c r="N7" s="254" t="s">
        <v>316</v>
      </c>
      <c r="O7" s="254" t="s">
        <v>317</v>
      </c>
      <c r="P7" s="28" t="s">
        <v>318</v>
      </c>
      <c r="Q7" s="593"/>
      <c r="R7" s="462"/>
    </row>
    <row r="8" spans="1:18" s="39" customFormat="1" ht="63.75" customHeight="1">
      <c r="A8" s="40">
        <v>1</v>
      </c>
      <c r="B8" s="255" t="s">
        <v>319</v>
      </c>
      <c r="C8" s="250" t="inlineStr">
        <is>
          <t>北京布莱迪、威卡</t>
        </is>
      </c>
      <c r="D8" s="245" t="inlineStr">
        <is>
          <t>ANSI304SS</t>
        </is>
      </c>
      <c r="E8" s="245" t="inlineStr">
        <is>
          <t>螺纹</t>
        </is>
      </c>
      <c r="F8" s="245" t="inlineStr">
        <is>
          <t>M20×1.5</t>
        </is>
      </c>
      <c r="G8" s="245"/>
      <c r="H8" s="251" t="inlineStr">
        <is>
          <t>100</t>
        </is>
      </c>
      <c r="I8" s="251" t="inlineStr">
        <is>
          <t>1.6</t>
        </is>
      </c>
      <c r="J8" s="251"/>
      <c r="K8" s="251"/>
      <c r="L8" s="253"/>
      <c r="M8" s="253"/>
      <c r="N8" s="253"/>
      <c r="O8" s="253"/>
      <c r="P8" s="42"/>
      <c r="Q8" s="44"/>
      <c r="R8" s="462"/>
    </row>
    <row r="9" spans="1:18" s="39" customFormat="1" ht="66.75" customHeight="1">
      <c r="A9" s="40">
        <v>2</v>
      </c>
      <c r="B9" s="255" t="s">
        <v>320</v>
      </c>
      <c r="C9" s="250" t="inlineStr">
        <is>
          <t>北京布莱迪、威卡</t>
        </is>
      </c>
      <c r="D9" s="245"/>
      <c r="E9" s="245"/>
      <c r="F9" s="245"/>
      <c r="G9" s="245"/>
      <c r="H9" s="251" t="inlineStr">
        <is>
          <t>100</t>
        </is>
      </c>
      <c r="I9" s="245" t="inlineStr">
        <is>
          <t>1.0</t>
        </is>
      </c>
      <c r="J9" s="245" t="inlineStr">
        <is>
          <t>防振抽芯式双金属温度计</t>
        </is>
      </c>
      <c r="K9" s="245" t="inlineStr">
        <is>
          <t>万向</t>
        </is>
      </c>
      <c r="L9" s="253"/>
      <c r="M9" s="253"/>
      <c r="N9" s="253"/>
      <c r="O9" s="253"/>
      <c r="P9" s="43"/>
      <c r="Q9" s="44"/>
    </row>
    <row r="10" spans="1:18" s="39" customFormat="1" ht="32.1" customHeight="1">
      <c r="A10" s="40">
        <v>3</v>
      </c>
      <c r="B10" s="255" t="s">
        <v>321</v>
      </c>
      <c r="C10" s="250" t="inlineStr">
        <is>
          <t>ABB、罗斯蒙特</t>
        </is>
      </c>
      <c r="D10" s="245"/>
      <c r="E10" s="245"/>
      <c r="F10" s="245"/>
      <c r="G10" s="245"/>
      <c r="H10" s="253"/>
      <c r="I10" s="253"/>
      <c r="J10" s="253"/>
      <c r="K10" s="253"/>
      <c r="L10" s="245" t="inlineStr">
        <is>
          <t>3</t>
        </is>
      </c>
      <c r="M10" s="251" t="inlineStr">
        <is>
          <t>4~20mA</t>
        </is>
      </c>
      <c r="N10" s="251" t="inlineStr">
        <is>
          <t>IP65</t>
        </is>
      </c>
      <c r="O10" s="253"/>
      <c r="P10" s="43"/>
      <c r="Q10" s="44"/>
    </row>
    <row r="11" spans="1:18" s="39" customFormat="1" ht="32.1" customHeight="1">
      <c r="A11" s="40">
        <v>4</v>
      </c>
      <c r="B11" s="255" t="s">
        <v>322</v>
      </c>
      <c r="C11" s="250" t="inlineStr">
        <is>
          <t>罗斯蒙特、横河川仪</t>
        </is>
      </c>
      <c r="D11" s="245" t="inlineStr">
        <is>
          <t>ANSI316SS</t>
        </is>
      </c>
      <c r="E11" s="245" t="inlineStr">
        <is>
          <t>螺纹</t>
        </is>
      </c>
      <c r="F11" s="245" t="inlineStr">
        <is>
          <t>1/2 NPT</t>
        </is>
      </c>
      <c r="G11" s="245"/>
      <c r="H11" s="253"/>
      <c r="I11" s="253"/>
      <c r="J11" s="253"/>
      <c r="K11" s="253"/>
      <c r="L11" s="251" t="inlineStr">
        <is>
          <t>2</t>
        </is>
      </c>
      <c r="M11" s="252" t="inlineStr">
        <is>
          <t>4~20mA+HART</t>
        </is>
      </c>
      <c r="N11" s="252" t="inlineStr">
        <is>
          <t>IP65</t>
        </is>
      </c>
      <c r="O11" s="252" t="inlineStr">
        <is>
          <t>带就地液晶显示表头</t>
        </is>
      </c>
      <c r="P11" s="42"/>
      <c r="Q11" s="44"/>
    </row>
    <row r="12" spans="1:18" s="37" customFormat="1" ht="87.00" customHeight="1">
      <c r="A12" s="916" t="inlineStr">
        <is>
          <t>5、仪表资料要求、认证要求：投标方应提供仪表、设计手册、安装手册和技术图纸，包括但不限于下述资料：·仪表目录·仪表通用规范·仪表索引·仪表数据表包括位号、模块号、测量范围、制造商、工艺参数、过程连接尺寸、电气连接尺寸、安装位置、数量、材质和特殊要求等。·限流孔板和控制阀选型计算书·仪表安装材料一览表·报警和联锁一览表·联锁逻辑图·仪表回路图·仪表连接图·复杂调节回路功能图·仪表接线箱接线图·电缆表·仪表安装图·仪表位置图·测点I/O 表</t>
        </is>
      </c>
      <c r="B12" s="582"/>
      <c r="C12" s="582"/>
      <c r="D12" s="582"/>
      <c r="E12" s="582"/>
      <c r="F12" s="582"/>
      <c r="G12" s="582"/>
      <c r="H12" s="582"/>
      <c r="I12" s="582"/>
      <c r="J12" s="582"/>
      <c r="K12" s="582"/>
      <c r="L12" s="582"/>
      <c r="M12" s="582"/>
      <c r="N12" s="582"/>
      <c r="O12" s="582"/>
      <c r="P12" s="582"/>
      <c r="Q12" s="583"/>
    </row>
    <row r="13" spans="1:18" s="37" customFormat="1" ht="23.25" customHeight="1">
      <c r="A13" s="906" t="s">
        <v>324</v>
      </c>
      <c r="B13" s="906"/>
      <c r="C13" s="906"/>
      <c r="D13" s="906"/>
      <c r="E13" s="906"/>
      <c r="F13" s="906"/>
      <c r="G13" s="906"/>
      <c r="H13" s="906"/>
      <c r="I13" s="906"/>
      <c r="J13" s="906"/>
      <c r="K13" s="906"/>
      <c r="L13" s="906"/>
      <c r="M13" s="906"/>
      <c r="N13" s="906"/>
      <c r="O13" s="906"/>
      <c r="P13" s="906"/>
      <c r="Q13" s="906"/>
    </row>
    <row r="14" spans="1:18" s="38" customFormat="1">
      <c r="C14" s="41"/>
    </row>
    <row r="15" spans="1:18" s="38" customFormat="1">
      <c r="C15" s="41"/>
    </row>
    <row r="16" spans="1:18" s="38" customFormat="1">
      <c r="C16" s="41"/>
    </row>
    <row r="17" spans="2:16" s="38" customFormat="1">
      <c r="B17" s="584"/>
      <c r="C17" s="584"/>
      <c r="D17" s="584"/>
      <c r="E17" s="584"/>
      <c r="F17" s="584"/>
      <c r="G17" s="584"/>
      <c r="H17" s="584"/>
      <c r="I17" s="584"/>
      <c r="J17" s="584"/>
      <c r="K17" s="584"/>
      <c r="L17" s="584"/>
      <c r="M17" s="584"/>
      <c r="N17" s="584"/>
      <c r="O17" s="584"/>
      <c r="P17" s="584"/>
    </row>
    <row r="18" spans="2:16" s="38" customFormat="1">
      <c r="C18" s="41"/>
    </row>
    <row r="19" spans="2:16" s="38" customFormat="1">
      <c r="C19" s="41"/>
    </row>
    <row r="20" spans="2:16" s="38" customFormat="1">
      <c r="C20" s="41"/>
    </row>
    <row r="21" spans="2:16" s="38" customFormat="1">
      <c r="C21" s="41"/>
    </row>
    <row r="22" spans="2:16" s="38" customFormat="1">
      <c r="C22" s="41"/>
    </row>
    <row r="23" spans="2:16" s="38" customFormat="1">
      <c r="C23" s="41"/>
    </row>
    <row r="24" spans="2:16" s="38" customFormat="1">
      <c r="C24" s="41"/>
    </row>
    <row r="25" spans="2:16" s="38" customFormat="1">
      <c r="C25" s="41"/>
    </row>
    <row r="26" spans="2:16" s="38" customFormat="1">
      <c r="C26" s="41"/>
    </row>
    <row r="27" spans="2:16" s="38" customFormat="1">
      <c r="C27" s="41"/>
    </row>
    <row r="28" spans="2:16" s="38" customFormat="1">
      <c r="C28" s="41"/>
    </row>
    <row r="29" spans="2:16" s="38" customFormat="1">
      <c r="C29" s="41"/>
    </row>
    <row r="30" spans="2:16" s="38" customFormat="1">
      <c r="C30" s="41"/>
    </row>
    <row r="31" spans="2:16" s="38" customFormat="1">
      <c r="C31" s="41"/>
    </row>
    <row r="32" spans="2:16" s="38" customFormat="1">
      <c r="C32" s="41"/>
    </row>
    <row r="33" spans="3:3" s="38" customFormat="1">
      <c r="C33" s="41"/>
    </row>
    <row r="34" spans="3:3" s="38" customFormat="1">
      <c r="C34" s="41"/>
    </row>
  </sheetData>
  <sheetProtection formatCells="0" formatColumns="0" formatRows="0" insertColumns="0" insertRows="0" insertHyperlinks="0" deleteColumns="0" deleteRows="0" sort="0" autoFilter="0" pivotTables="0"/>
  <mergeCells count="19">
    <mergeCell ref="A12:Q12"/>
    <mergeCell ref="A13:Q13"/>
    <mergeCell ref="B17:P17"/>
    <mergeCell ref="A5:A7"/>
    <mergeCell ref="B5:B7"/>
    <mergeCell ref="C5:C7"/>
    <mergeCell ref="D5:D7"/>
    <mergeCell ref="E5:E7"/>
    <mergeCell ref="F5:F7"/>
    <mergeCell ref="G5:G7"/>
    <mergeCell ref="Q5:Q7"/>
    <mergeCell ref="R3:R8"/>
    <mergeCell ref="A3:B3"/>
    <mergeCell ref="C3:D3"/>
    <mergeCell ref="H3:L3"/>
    <mergeCell ref="A4:Q4"/>
    <mergeCell ref="H5:P5"/>
    <mergeCell ref="H6:K6"/>
    <mergeCell ref="L6:P6"/>
  </mergeCells>
  <phoneticPr fontId="58" type="noConversion"/>
  <printOptions horizontalCentered="1"/>
  <pageMargins left="0.118110236220472" right="0.118110236220472" top="0.19" bottom="0.16" header="0.26" footer="0.28000000000000003"/>
  <pageSetup paperSize="9" orientation="landscape" r:id="rId1" fitToWidth="1" fitToHeight="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1"/>
  <sheetViews>
    <sheetView view="pageBreakPreview" topLeftCell="G7" zoomScaleNormal="85" zoomScaleSheetLayoutView="100" workbookViewId="0">
      <selection activeCell="I20" sqref="I20:M20"/>
    </sheetView>
  </sheetViews>
  <sheetFormatPr defaultColWidth="9" defaultRowHeight="16.8"/>
  <cols>
    <col min="1" max="1" width="6.3984375" style="203" customWidth="1"/>
    <col min="2" max="2" width="11" style="203" customWidth="1"/>
    <col min="3" max="3" width="7.796875" style="204" customWidth="1"/>
    <col min="4" max="4" width="12.3984375" style="204" customWidth="1"/>
    <col min="5" max="5" width="3.69921875" style="203" customWidth="1"/>
    <col min="6" max="6" width="20.5" style="203" customWidth="1"/>
    <col min="7" max="7" width="5.8984375" style="203" customWidth="1"/>
    <col min="8" max="8" width="6" style="203" customWidth="1"/>
    <col min="9" max="10" width="6.3984375" style="203" customWidth="1"/>
    <col min="11" max="11" width="9.09765625" style="203" customWidth="1"/>
    <col min="12" max="12" width="7.5" style="203" customWidth="1"/>
    <col min="13" max="13" width="9.5" style="203" customWidth="1"/>
    <col min="14" max="14" width="8.69921875" style="203" customWidth="1"/>
    <col min="15" max="15" width="10.8984375" style="203" customWidth="1"/>
    <col min="16" max="16" width="5.5" style="203" customWidth="1"/>
    <col min="17" max="17" width="6.19921875" style="203" customWidth="1"/>
    <col min="18" max="18" width="5.3984375" style="203" customWidth="1"/>
    <col min="19" max="19" width="6.3984375" style="203" customWidth="1"/>
    <col min="20" max="20" width="7.69921875" style="203" customWidth="1"/>
    <col min="21" max="21" width="9.3984375" style="203" customWidth="1"/>
    <col min="22" max="22" width="7.19921875" style="203" customWidth="1"/>
    <col min="23" max="23" width="8.3984375" style="203" customWidth="1"/>
    <col min="24" max="24" width="9.09765625" style="203" customWidth="1"/>
    <col min="25" max="25" width="10.19921875" style="203" customWidth="1"/>
    <col min="26" max="26" width="6.8984375" style="203" customWidth="1"/>
    <col min="27" max="27" width="9.5" style="203" customWidth="1"/>
    <col min="28" max="28" width="27.296875" style="203" customWidth="1"/>
    <col min="29" max="16384" width="9" style="203"/>
  </cols>
  <sheetData>
    <row r="1" spans="1:28" s="257" customFormat="1" ht="24.75" customHeight="1" thickBot="1">
      <c r="A1" s="652" t="s">
        <v>129</v>
      </c>
      <c r="B1" s="652"/>
      <c r="C1" s="653"/>
      <c r="D1" s="653"/>
      <c r="E1" s="653"/>
      <c r="F1" s="653"/>
      <c r="G1" s="653"/>
      <c r="H1" s="653"/>
      <c r="I1" s="653"/>
      <c r="J1" s="653"/>
      <c r="K1" s="652" t="s">
        <v>325</v>
      </c>
      <c r="L1" s="652"/>
      <c r="M1" s="652"/>
      <c r="N1" s="652"/>
      <c r="O1" s="652"/>
      <c r="P1" s="652"/>
      <c r="Q1" s="652"/>
      <c r="R1" s="652"/>
      <c r="S1" s="652" t="s">
        <v>130</v>
      </c>
      <c r="T1" s="652"/>
      <c r="U1" s="652"/>
      <c r="V1" s="654"/>
      <c r="W1" s="654"/>
      <c r="X1" s="654"/>
      <c r="Y1" s="654"/>
      <c r="Z1" s="652" t="s">
        <v>183</v>
      </c>
      <c r="AA1" s="652"/>
    </row>
    <row r="2" spans="1:28" ht="27.75" customHeight="1" thickTop="1">
      <c r="A2" s="659" t="s">
        <v>0</v>
      </c>
      <c r="B2" s="660"/>
      <c r="C2" s="661"/>
      <c r="D2" s="660"/>
      <c r="E2" s="660"/>
      <c r="F2" s="660"/>
      <c r="G2" s="660"/>
      <c r="H2" s="662"/>
      <c r="I2" s="663" t="s">
        <v>326</v>
      </c>
      <c r="J2" s="664"/>
      <c r="K2" s="667" t="s">
        <v>327</v>
      </c>
      <c r="L2" s="667"/>
      <c r="M2" s="667"/>
      <c r="N2" s="667"/>
      <c r="O2" s="667"/>
      <c r="P2" s="667"/>
      <c r="Q2" s="667"/>
      <c r="R2" s="668"/>
      <c r="S2" s="649" t="s">
        <v>132</v>
      </c>
      <c r="T2" s="649"/>
      <c r="U2" s="649"/>
      <c r="V2" s="649"/>
      <c r="W2" s="649" t="s">
        <v>328</v>
      </c>
      <c r="X2" s="649"/>
      <c r="Y2" s="649"/>
      <c r="Z2" s="649"/>
      <c r="AA2" s="650"/>
      <c r="AB2" s="462" t="s">
        <v>329</v>
      </c>
    </row>
    <row r="3" spans="1:28" ht="32.25" customHeight="1">
      <c r="A3" s="651" t="s">
        <v>133</v>
      </c>
      <c r="B3" s="644"/>
      <c r="C3" s="643"/>
      <c r="D3" s="644"/>
      <c r="E3" s="644"/>
      <c r="F3" s="644"/>
      <c r="G3" s="644"/>
      <c r="H3" s="645"/>
      <c r="I3" s="665"/>
      <c r="J3" s="666"/>
      <c r="K3" s="669"/>
      <c r="L3" s="669"/>
      <c r="M3" s="669"/>
      <c r="N3" s="669"/>
      <c r="O3" s="669"/>
      <c r="P3" s="669"/>
      <c r="Q3" s="669"/>
      <c r="R3" s="670"/>
      <c r="S3" s="646" t="s">
        <v>134</v>
      </c>
      <c r="T3" s="646"/>
      <c r="U3" s="646"/>
      <c r="V3" s="646"/>
      <c r="W3" s="646" t="s">
        <v>330</v>
      </c>
      <c r="X3" s="646"/>
      <c r="Y3" s="655"/>
      <c r="Z3" s="646"/>
      <c r="AA3" s="656"/>
      <c r="AB3" s="462"/>
    </row>
    <row r="4" spans="1:28" s="204" customFormat="1" ht="21.75" customHeight="1">
      <c r="A4" s="657" t="s">
        <v>136</v>
      </c>
      <c r="B4" s="619"/>
      <c r="C4" s="619"/>
      <c r="D4" s="619"/>
      <c r="E4" s="619"/>
      <c r="F4" s="619"/>
      <c r="G4" s="619"/>
      <c r="H4" s="619"/>
      <c r="I4" s="619"/>
      <c r="J4" s="619"/>
      <c r="K4" s="619"/>
      <c r="L4" s="619"/>
      <c r="M4" s="619"/>
      <c r="N4" s="619"/>
      <c r="O4" s="619"/>
      <c r="P4" s="619"/>
      <c r="Q4" s="619"/>
      <c r="R4" s="619"/>
      <c r="S4" s="619"/>
      <c r="T4" s="619"/>
      <c r="U4" s="619" t="s">
        <v>331</v>
      </c>
      <c r="V4" s="619"/>
      <c r="W4" s="619"/>
      <c r="X4" s="619"/>
      <c r="Y4" s="619"/>
      <c r="Z4" s="619" t="s">
        <v>332</v>
      </c>
      <c r="AA4" s="658"/>
      <c r="AB4" s="462"/>
    </row>
    <row r="5" spans="1:28" ht="30.75" customHeight="1">
      <c r="A5" s="638" t="s">
        <v>164</v>
      </c>
      <c r="B5" s="619" t="s">
        <v>138</v>
      </c>
      <c r="C5" s="627" t="s">
        <v>139</v>
      </c>
      <c r="D5" s="628"/>
      <c r="E5" s="619" t="s">
        <v>140</v>
      </c>
      <c r="F5" s="619" t="s">
        <v>203</v>
      </c>
      <c r="G5" s="624" t="str">
        <f>IF('选型表'!G6="","",'选型表'!G6)</f>
        <v>比重</v>
      </c>
      <c r="H5" s="624" t="s">
        <v>333</v>
      </c>
      <c r="I5" s="627" t="str">
        <f>IF('选型表'!K6="","",'选型表'!K6)</f>
        <v>压力(MPaG)</v>
      </c>
      <c r="J5" s="628"/>
      <c r="K5" s="631" t="s">
        <v>334</v>
      </c>
      <c r="L5" s="632" t="s">
        <v>219</v>
      </c>
      <c r="M5" s="632" t="s">
        <v>335</v>
      </c>
      <c r="N5" s="635" t="s">
        <v>336</v>
      </c>
      <c r="O5" s="647" t="s">
        <v>337</v>
      </c>
      <c r="P5" s="647"/>
      <c r="Q5" s="647"/>
      <c r="R5" s="647"/>
      <c r="S5" s="647"/>
      <c r="T5" s="628"/>
      <c r="U5" s="619" t="s">
        <v>272</v>
      </c>
      <c r="V5" s="619"/>
      <c r="W5" s="619"/>
      <c r="X5" s="619"/>
      <c r="Y5" s="619"/>
      <c r="Z5" s="619" t="s">
        <v>338</v>
      </c>
      <c r="AA5" s="620" t="s">
        <v>339</v>
      </c>
      <c r="AB5" s="462"/>
    </row>
    <row r="6" spans="1:28" ht="9.75" customHeight="1">
      <c r="A6" s="639"/>
      <c r="B6" s="619"/>
      <c r="C6" s="629"/>
      <c r="D6" s="630"/>
      <c r="E6" s="619"/>
      <c r="F6" s="619"/>
      <c r="G6" s="625"/>
      <c r="H6" s="625"/>
      <c r="I6" s="629"/>
      <c r="J6" s="630"/>
      <c r="K6" s="631"/>
      <c r="L6" s="633"/>
      <c r="M6" s="633"/>
      <c r="N6" s="636"/>
      <c r="O6" s="648"/>
      <c r="P6" s="648"/>
      <c r="Q6" s="648"/>
      <c r="R6" s="648"/>
      <c r="S6" s="648"/>
      <c r="T6" s="642"/>
      <c r="U6" s="619"/>
      <c r="V6" s="619"/>
      <c r="W6" s="619"/>
      <c r="X6" s="619"/>
      <c r="Y6" s="619"/>
      <c r="Z6" s="619"/>
      <c r="AA6" s="621"/>
      <c r="AB6" s="462"/>
    </row>
    <row r="7" spans="1:28" ht="57.75" customHeight="1">
      <c r="A7" s="640"/>
      <c r="B7" s="619"/>
      <c r="C7" s="641"/>
      <c r="D7" s="642"/>
      <c r="E7" s="619"/>
      <c r="F7" s="619"/>
      <c r="G7" s="626"/>
      <c r="H7" s="626"/>
      <c r="I7" s="259" t="s">
        <v>224</v>
      </c>
      <c r="J7" s="260" t="s">
        <v>225</v>
      </c>
      <c r="K7" s="631"/>
      <c r="L7" s="634"/>
      <c r="M7" s="634"/>
      <c r="N7" s="637"/>
      <c r="O7" s="261" t="s">
        <v>340</v>
      </c>
      <c r="P7" s="259" t="s">
        <v>341</v>
      </c>
      <c r="Q7" s="259" t="s">
        <v>342</v>
      </c>
      <c r="R7" s="259" t="s">
        <v>343</v>
      </c>
      <c r="S7" s="259" t="s">
        <v>344</v>
      </c>
      <c r="T7" s="262" t="s">
        <v>345</v>
      </c>
      <c r="U7" s="259" t="s">
        <v>117</v>
      </c>
      <c r="V7" s="259" t="s">
        <v>346</v>
      </c>
      <c r="W7" s="259" t="s">
        <v>151</v>
      </c>
      <c r="X7" s="259" t="s">
        <v>152</v>
      </c>
      <c r="Y7" s="259" t="s">
        <v>347</v>
      </c>
      <c r="Z7" s="619"/>
      <c r="AA7" s="622"/>
      <c r="AB7" s="462"/>
    </row>
    <row r="8" spans="1:28" s="269" customFormat="1" ht="49.95" customHeight="1">
      <c r="A8" s="263" t="str">
        <f>IF('选型表'!A18="","",'选型表'!A18)</f>
        <v>011</v>
      </c>
      <c r="B8" s="259" t="str">
        <f>IF('选型表'!C18="","",'选型表'!C18)</f>
        <v>P1004AB</v>
      </c>
      <c r="C8" s="264">
        <f>IF('选型表'!Q18="","",'选型表'!Q18)</f>
      </c>
      <c r="D8" s="265">
        <f>IF('选型表'!R18="","",'选型表'!R18)</f>
      </c>
      <c r="E8" s="259">
        <f>IF('选型表'!E18="","",'选型表'!E18)</f>
        <v>2</v>
      </c>
      <c r="F8" s="259" t="str">
        <f>IF('选型表'!F18="","",'选型表'!F18)</f>
        <v>H2O:0.5mol%；CH3OH：99.49mol%;H2S：微量</v>
      </c>
      <c r="G8" s="266" t="str">
        <f>IF('选型表'!G18="","",'选型表'!G18)</f>
        <v>0.777</v>
      </c>
      <c r="H8" s="266" t="str">
        <f>IF('选型表'!H18="","",'选型表'!H18)</f>
        <v>37.93</v>
      </c>
      <c r="I8" s="259" t="str">
        <f>IF('选型表'!K18="","",'选型表'!K18)</f>
        <v>0.04</v>
      </c>
      <c r="J8" s="259" t="str">
        <f>IF('选型表'!L18="","",'选型表'!L18)</f>
        <v>7.89</v>
      </c>
      <c r="K8" s="243" t="str">
        <f>IF('选型表'!Z18="","",'选型表'!Z18)</f>
        <v>PLAN 11+52</v>
      </c>
      <c r="L8" s="243">
        <f>IF('选型表'!AA18="","",'选型表'!AA18)</f>
      </c>
      <c r="M8" s="243" t="str">
        <f>IF('选型表'!Y18="","",'选型表'!Y18)</f>
        <v>S-6</v>
      </c>
      <c r="N8" s="243">
        <f>IFERROR(IF(OR(I8="",J8=""),"",CEILING(I8+(J8-I8)/5,0.01)&amp;"/300"),"")</f>
      </c>
      <c r="O8" s="243"/>
      <c r="P8" s="267"/>
      <c r="Q8" s="267"/>
      <c r="R8" s="267"/>
      <c r="S8" s="259"/>
      <c r="T8" s="259"/>
      <c r="U8" s="259"/>
      <c r="V8" s="259"/>
      <c r="W8" s="259"/>
      <c r="X8" s="259"/>
      <c r="Y8" s="259"/>
      <c r="Z8" s="259"/>
      <c r="AA8" s="268"/>
    </row>
    <row r="9" spans="1:28" s="269" customFormat="1" ht="49.95" customHeight="1">
      <c r="A9" s="263" t="str">
        <f>IF('选型表'!A20="","",'选型表'!A20)</f>
        <v>013</v>
      </c>
      <c r="B9" s="259" t="str">
        <f>IF('选型表'!C20="","",'选型表'!C20)</f>
        <v>P-7101A/B/C</v>
      </c>
      <c r="C9" s="264">
        <f>IF('选型表'!Q20="","",'选型表'!Q20)</f>
      </c>
      <c r="D9" s="265">
        <f>IF('选型表'!R20="","",'选型表'!R20)</f>
      </c>
      <c r="E9" s="259">
        <f>IF('选型表'!E20="","",'选型表'!E20)</f>
        <v>3</v>
      </c>
      <c r="F9" s="259" t="str">
        <f>IF('选型表'!F20="","",'选型表'!F20)</f>
        <v>除氧水</v>
      </c>
      <c r="G9" s="266" t="str">
        <f>IF('选型表'!G20="","",'选型表'!G20)</f>
        <v>0.933</v>
      </c>
      <c r="H9" s="266" t="str">
        <f>IF('选型表'!H20="","",'选型表'!H20)</f>
        <v>132</v>
      </c>
      <c r="I9" s="259" t="str">
        <f>IF('选型表'!K20="","",'选型表'!K20)</f>
        <v>0.25</v>
      </c>
      <c r="J9" s="259" t="str">
        <f>IF('选型表'!L20="","",'选型表'!L20)</f>
        <v>8.3</v>
      </c>
      <c r="K9" s="243" t="str">
        <f>IF('选型表'!Z20="","",'选型表'!Z20)</f>
        <v>PLAN23</v>
      </c>
      <c r="L9" s="243" t="str">
        <f>IF('选型表'!AA20="","",'选型表'!AA20)</f>
        <v>K</v>
      </c>
      <c r="M9" s="243" t="str">
        <f>IF('选型表'!Y20="","",'选型表'!Y20)</f>
        <v>C-6</v>
      </c>
      <c r="N9" s="243">
        <f>IFERROR(IF(OR(I9="",J9=""),"",CEILING(I9+(J9-I9)/5,0.01)&amp;"/300"),"")</f>
      </c>
      <c r="O9" s="243"/>
      <c r="P9" s="267"/>
      <c r="Q9" s="267"/>
      <c r="R9" s="267"/>
      <c r="S9" s="259"/>
      <c r="T9" s="259"/>
      <c r="U9" s="259"/>
      <c r="V9" s="259"/>
      <c r="W9" s="259"/>
      <c r="X9" s="259"/>
      <c r="Y9" s="259"/>
      <c r="Z9" s="259"/>
      <c r="AA9" s="268"/>
    </row>
    <row r="10" spans="1:28" s="269" customFormat="1" ht="49.95" hidden="1" customHeight="1">
      <c r="A10" s="263" t="str">
        <f>IF('选型表'!A21="","",'选型表'!A21)</f>
        <v>014</v>
      </c>
      <c r="B10" s="259" t="str">
        <f>IF('选型表'!C21="","",'选型表'!C21)</f>
        <v>P-7102A/B</v>
      </c>
      <c r="C10" s="264">
        <f>IF('选型表'!Q21="","",'选型表'!Q21)</f>
      </c>
      <c r="D10" s="265">
        <f>IF('选型表'!R21="","",'选型表'!R21)</f>
      </c>
      <c r="E10" s="259">
        <f>IF('选型表'!E21="","",'选型表'!E21)</f>
        <v>2</v>
      </c>
      <c r="F10" s="259" t="str">
        <f>IF('选型表'!F21="","",'选型表'!F21)</f>
        <v>除氧水</v>
      </c>
      <c r="G10" s="266" t="str">
        <f>IF('选型表'!G21="","",'选型表'!G21)</f>
        <v>0.933</v>
      </c>
      <c r="H10" s="266" t="str">
        <f>IF('选型表'!H21="","",'选型表'!H21)</f>
        <v>132</v>
      </c>
      <c r="I10" s="259" t="str">
        <f>IF('选型表'!K21="","",'选型表'!K21)</f>
        <v>0.25</v>
      </c>
      <c r="J10" s="259" t="str">
        <f>IF('选型表'!L21="","",'选型表'!L21)</f>
        <v>5.2</v>
      </c>
      <c r="K10" s="243" t="str">
        <f>IF('选型表'!Z21="","",'选型表'!Z21)</f>
        <v>PLAN23</v>
      </c>
      <c r="L10" s="243" t="str">
        <f>IF('选型表'!AA21="","",'选型表'!AA21)</f>
        <v>K</v>
      </c>
      <c r="M10" s="243" t="str">
        <f>IF('选型表'!Y21="","",'选型表'!Y21)</f>
        <v>C-6</v>
      </c>
      <c r="N10" s="243">
        <f>IFERROR(IF(OR(I10="",J10=""),"",CEILING(I10+(J10-I10)/5,0.01)&amp;"/300"),"")</f>
      </c>
      <c r="O10" s="243"/>
      <c r="P10" s="267"/>
      <c r="Q10" s="267"/>
      <c r="R10" s="267"/>
      <c r="S10" s="259"/>
      <c r="T10" s="259"/>
      <c r="U10" s="259"/>
      <c r="V10" s="259"/>
      <c r="W10" s="259"/>
      <c r="X10" s="259"/>
      <c r="Y10" s="259"/>
      <c r="Z10" s="259"/>
      <c r="AA10" s="268"/>
    </row>
    <row r="11" spans="1:28" s="269" customFormat="1" ht="49.95" hidden="1" customHeight="1">
      <c r="A11" s="263" t="str">
        <f>IF('选型表'!A22="","",'选型表'!A22)</f>
        <v>015</v>
      </c>
      <c r="B11" s="259" t="str">
        <f>IF('选型表'!C22="","",'选型表'!C22)</f>
        <v>P-7103A/B</v>
      </c>
      <c r="C11" s="264">
        <f>IF('选型表'!Q22="","",'选型表'!Q22)</f>
      </c>
      <c r="D11" s="265">
        <f>IF('选型表'!R22="","",'选型表'!R22)</f>
      </c>
      <c r="E11" s="259">
        <f>IF('选型表'!E22="","",'选型表'!E22)</f>
        <v>2</v>
      </c>
      <c r="F11" s="259" t="str">
        <f>IF('选型表'!F22="","",'选型表'!F22)</f>
        <v>除氧水</v>
      </c>
      <c r="G11" s="266" t="str">
        <f>IF('选型表'!G22="","",'选型表'!G22)</f>
        <v>0.933</v>
      </c>
      <c r="H11" s="266" t="str">
        <f>IF('选型表'!H22="","",'选型表'!H22)</f>
        <v>132</v>
      </c>
      <c r="I11" s="259" t="str">
        <f>IF('选型表'!K22="","",'选型表'!K22)</f>
        <v>0.25</v>
      </c>
      <c r="J11" s="259" t="str">
        <f>IF('选型表'!L22="","",'选型表'!L22)</f>
        <v>2</v>
      </c>
      <c r="K11" s="243" t="str">
        <f>IF('选型表'!Z22="","",'选型表'!Z22)</f>
        <v>PLAN23</v>
      </c>
      <c r="L11" s="243" t="str">
        <f>IF('选型表'!AA22="","",'选型表'!AA22)</f>
        <v>K+密封函体</v>
      </c>
      <c r="M11" s="243" t="str">
        <f>IF('选型表'!Y22="","",'选型表'!Y22)</f>
        <v>C-6</v>
      </c>
      <c r="N11" s="243">
        <f>IFERROR(IF(OR(I11="",J11=""),"",CEILING(I11+(J11-I11)/5,0.01)&amp;"/300"),"")</f>
      </c>
      <c r="O11" s="243"/>
      <c r="P11" s="267"/>
      <c r="Q11" s="267"/>
      <c r="R11" s="267"/>
      <c r="S11" s="259"/>
      <c r="T11" s="259"/>
      <c r="U11" s="259"/>
      <c r="V11" s="259"/>
      <c r="W11" s="259"/>
      <c r="X11" s="259"/>
      <c r="Y11" s="259"/>
      <c r="Z11" s="259"/>
      <c r="AA11" s="268"/>
    </row>
    <row r="12" spans="1:28" s="269" customFormat="1" ht="49.95" hidden="1" customHeight="1">
      <c r="A12" s="263"/>
      <c r="B12" s="259"/>
      <c r="C12" s="264"/>
      <c r="D12" s="265"/>
      <c r="E12" s="259"/>
      <c r="F12" s="259"/>
      <c r="G12" s="266"/>
      <c r="H12" s="266"/>
      <c r="I12" s="259"/>
      <c r="J12" s="259"/>
      <c r="K12" s="243"/>
      <c r="L12" s="243"/>
      <c r="M12" s="243"/>
      <c r="N12" s="243"/>
      <c r="O12" s="243"/>
      <c r="P12" s="267"/>
      <c r="Q12" s="267"/>
      <c r="R12" s="267"/>
      <c r="S12" s="259"/>
      <c r="T12" s="259"/>
      <c r="U12" s="259"/>
      <c r="V12" s="259"/>
      <c r="W12" s="259"/>
      <c r="X12" s="259"/>
      <c r="Y12" s="259"/>
      <c r="Z12" s="259"/>
      <c r="AA12" s="268"/>
    </row>
    <row r="13" spans="1:28" s="269" customFormat="1" ht="49.95" hidden="1" customHeight="1">
      <c r="A13" s="263"/>
      <c r="B13" s="259"/>
      <c r="C13" s="264"/>
      <c r="D13" s="265"/>
      <c r="E13" s="259"/>
      <c r="F13" s="259"/>
      <c r="G13" s="266"/>
      <c r="H13" s="266"/>
      <c r="I13" s="259"/>
      <c r="J13" s="259"/>
      <c r="K13" s="243"/>
      <c r="L13" s="243"/>
      <c r="M13" s="243"/>
      <c r="N13" s="243"/>
      <c r="O13" s="243"/>
      <c r="P13" s="267"/>
      <c r="Q13" s="267"/>
      <c r="R13" s="267"/>
      <c r="S13" s="259"/>
      <c r="T13" s="259"/>
      <c r="U13" s="259"/>
      <c r="V13" s="259"/>
      <c r="W13" s="259"/>
      <c r="X13" s="259"/>
      <c r="Y13" s="259"/>
      <c r="Z13" s="259"/>
      <c r="AA13" s="268"/>
    </row>
    <row r="14" spans="1:28" s="269" customFormat="1" ht="49.95" hidden="1" customHeight="1">
      <c r="A14" s="263"/>
      <c r="B14" s="259"/>
      <c r="C14" s="264"/>
      <c r="D14" s="265"/>
      <c r="E14" s="259"/>
      <c r="F14" s="259"/>
      <c r="G14" s="266"/>
      <c r="H14" s="266"/>
      <c r="I14" s="259"/>
      <c r="J14" s="259"/>
      <c r="K14" s="243"/>
      <c r="L14" s="243"/>
      <c r="M14" s="243"/>
      <c r="N14" s="243"/>
      <c r="O14" s="243"/>
      <c r="P14" s="267"/>
      <c r="Q14" s="267"/>
      <c r="R14" s="267"/>
      <c r="S14" s="259"/>
      <c r="T14" s="259"/>
      <c r="U14" s="259"/>
      <c r="V14" s="259"/>
      <c r="W14" s="259"/>
      <c r="X14" s="259"/>
      <c r="Y14" s="259"/>
      <c r="Z14" s="259"/>
      <c r="AA14" s="268"/>
    </row>
    <row r="15" spans="1:28" s="269" customFormat="1" ht="49.95" hidden="1" customHeight="1">
      <c r="A15" s="263"/>
      <c r="B15" s="259"/>
      <c r="C15" s="264"/>
      <c r="D15" s="265"/>
      <c r="E15" s="259"/>
      <c r="F15" s="259"/>
      <c r="G15" s="266"/>
      <c r="H15" s="266"/>
      <c r="I15" s="259"/>
      <c r="J15" s="259"/>
      <c r="K15" s="243"/>
      <c r="L15" s="243"/>
      <c r="M15" s="243"/>
      <c r="N15" s="243"/>
      <c r="O15" s="243"/>
      <c r="P15" s="267"/>
      <c r="Q15" s="267"/>
      <c r="R15" s="267"/>
      <c r="S15" s="259"/>
      <c r="T15" s="259"/>
      <c r="U15" s="259"/>
      <c r="V15" s="259"/>
      <c r="W15" s="259"/>
      <c r="X15" s="259"/>
      <c r="Y15" s="259"/>
      <c r="Z15" s="259"/>
      <c r="AA15" s="268"/>
    </row>
    <row r="16" spans="1:28" ht="21.9" customHeight="1">
      <c r="A16" s="270" t="s">
        <v>183</v>
      </c>
      <c r="B16" s="271"/>
      <c r="C16" s="272"/>
      <c r="D16" s="273" t="s">
        <v>154</v>
      </c>
      <c r="E16" s="274">
        <f>SUM(E8:E11)</f>
        <v>9</v>
      </c>
      <c r="F16" s="275"/>
      <c r="G16" s="275"/>
      <c r="H16" s="623"/>
      <c r="I16" s="623"/>
      <c r="J16" s="275"/>
      <c r="K16" s="623"/>
      <c r="L16" s="623"/>
      <c r="M16" s="623"/>
      <c r="N16" s="276"/>
      <c r="O16" s="277"/>
      <c r="P16" s="278"/>
      <c r="Q16" s="279"/>
      <c r="R16" s="279"/>
      <c r="S16" s="279"/>
      <c r="T16" s="279"/>
      <c r="U16" s="279"/>
      <c r="V16" s="279"/>
      <c r="W16" s="280"/>
      <c r="X16" s="280"/>
      <c r="Y16" s="280"/>
      <c r="Z16" s="280"/>
      <c r="AA16" s="281"/>
    </row>
    <row r="17" spans="1:27" ht="18.75" customHeight="1">
      <c r="A17" s="595"/>
      <c r="B17" s="596"/>
      <c r="C17" s="596"/>
      <c r="D17" s="596"/>
      <c r="E17" s="596"/>
      <c r="F17" s="596"/>
      <c r="G17" s="596"/>
      <c r="H17" s="596"/>
      <c r="I17" s="596"/>
      <c r="J17" s="596"/>
      <c r="K17" s="596"/>
      <c r="L17" s="596"/>
      <c r="M17" s="596"/>
      <c r="N17" s="596"/>
      <c r="O17" s="596"/>
      <c r="P17" s="596"/>
      <c r="Q17" s="596"/>
      <c r="R17" s="596"/>
      <c r="S17" s="596"/>
      <c r="T17" s="596"/>
      <c r="U17" s="596"/>
      <c r="V17" s="596"/>
      <c r="W17" s="596"/>
      <c r="X17" s="596"/>
      <c r="Y17" s="596"/>
      <c r="Z17" s="596"/>
      <c r="AA17" s="597"/>
    </row>
    <row r="18" spans="1:27" ht="391.50" customHeight="1">
      <c r="A18" s="598" t="s">
        <v>155</v>
      </c>
      <c r="B18" s="599"/>
      <c r="C18" s="599"/>
      <c r="D18" s="599"/>
      <c r="E18" s="599"/>
      <c r="F18" s="599"/>
      <c r="G18" s="599"/>
      <c r="H18" s="599"/>
      <c r="I18" s="602" t="s">
        <v>185</v>
      </c>
      <c r="J18" s="599"/>
      <c r="K18" s="599"/>
      <c r="L18" s="599"/>
      <c r="M18" s="603"/>
      <c r="N18" s="917" t="inlineStr">
        <is>
          <t xml:space="preserve">其它约定事项：
1、机封冲洗系统部件如各种监测仪表、过滤装置等严格按照API682要求配置，买方只提供公用工程接口
2、机封冲洗方案所需密封水压力和密封气压力与数据表所提供压力不符，自备调整阀门
3、所有需要外部引入机封水的机泵都要配置机封水就地流量计
4、P53机封方案参照API682和GB150标准进行设计制造，密封罐各管口采用焊接和法兰连接（采用不锈钢D金属缠绕垫片），不采用螺纹连接，远传仪表采用压力变送器和液位变送器，变送器供货至仪表自带接线盒，P53方案的密封罐设置加液漏斗并设置排气口，P53A方案带手动补液泵
5、P62方案入口配备手阀、止回阀、过滤器、压力表，出口配手阀
6、P32方案需按API682要求配置开关阀、单向阀、过滤器、就地流量计、调节阀、压力表、温度表等部件，这些部件均采用法兰接口并组装好，与买方接口为法兰连接，法兰标准HG20615-2009，密封水管线及部件材质不低于304
7、PLAN52/23机封方案所用密封液灌参照API682和GB150进行设计制造，密封罐各管口采用焊接和法兰连接（采用不锈钢金属缠绕垫片），尽量不采用螺纹连接，撬内各管口法兰口交货之前均要紧固完成，远传仪表采用压力变送器和液位变送器
8、密封管线及系统上的阀门均采用法兰球阀，但不得采用分体式球阀
9、机封方案中的密封罐、换热器及配管等由机封厂家配套，不允许泵厂自制
10、和密封液接触管路、管件及整个密封液罐均采用316L材质，密封罐的换热管等材质采用316L材质，水走管程
11、需外接水、气、液、电等公用工程的密封系统和买方以法兰连接，管路中不允许管路煨弯现象
12、仪表选型按附件4要求，所有供货仪表电气接口、气路接口必须有效封堵，确保运输、保存过程中不得进水
13、高温热水泵位号P0801每个机封单独设计机封水流量计
14、渣浆泵机封冲洗水采用新鲜水，压力0.4MPa，若压力不够需卖方自带增压泵，每台泵配一台</t>
        </is>
      </c>
      <c r="O18" s="607"/>
      <c r="P18" s="607"/>
      <c r="Q18" s="607"/>
      <c r="R18" s="607"/>
      <c r="S18" s="607"/>
      <c r="T18" s="607"/>
      <c r="U18" s="607"/>
      <c r="V18" s="607"/>
      <c r="W18" s="607"/>
      <c r="X18" s="607"/>
      <c r="Y18" s="607"/>
      <c r="Z18" s="607"/>
      <c r="AA18" s="608"/>
    </row>
    <row r="19" spans="1:27" ht="77.400000000000006" customHeight="1">
      <c r="A19" s="600"/>
      <c r="B19" s="601"/>
      <c r="C19" s="601"/>
      <c r="D19" s="601"/>
      <c r="E19" s="601"/>
      <c r="F19" s="601"/>
      <c r="G19" s="601"/>
      <c r="H19" s="601"/>
      <c r="I19" s="604"/>
      <c r="J19" s="601"/>
      <c r="K19" s="601"/>
      <c r="L19" s="601"/>
      <c r="M19" s="605"/>
      <c r="N19" s="609"/>
      <c r="O19" s="610"/>
      <c r="P19" s="610"/>
      <c r="Q19" s="610"/>
      <c r="R19" s="610"/>
      <c r="S19" s="610"/>
      <c r="T19" s="610"/>
      <c r="U19" s="610"/>
      <c r="V19" s="610"/>
      <c r="W19" s="610"/>
      <c r="X19" s="610"/>
      <c r="Y19" s="610"/>
      <c r="Z19" s="610"/>
      <c r="AA19" s="611"/>
    </row>
    <row r="20" spans="1:27" ht="99.6" customHeight="1" thickBot="1">
      <c r="A20" s="615" t="s">
        <v>349</v>
      </c>
      <c r="B20" s="616"/>
      <c r="C20" s="616"/>
      <c r="D20" s="616"/>
      <c r="E20" s="616"/>
      <c r="F20" s="616"/>
      <c r="G20" s="616"/>
      <c r="H20" s="616"/>
      <c r="I20" s="617" t="s">
        <v>187</v>
      </c>
      <c r="J20" s="616"/>
      <c r="K20" s="616"/>
      <c r="L20" s="616"/>
      <c r="M20" s="618"/>
      <c r="N20" s="612"/>
      <c r="O20" s="613"/>
      <c r="P20" s="613"/>
      <c r="Q20" s="613"/>
      <c r="R20" s="613"/>
      <c r="S20" s="613"/>
      <c r="T20" s="613"/>
      <c r="U20" s="613"/>
      <c r="V20" s="613"/>
      <c r="W20" s="613"/>
      <c r="X20" s="613"/>
      <c r="Y20" s="613"/>
      <c r="Z20" s="613"/>
      <c r="AA20" s="614"/>
    </row>
    <row r="21" spans="1:27" ht="17.399999999999999" thickTop="1">
      <c r="A21" s="594" t="s">
        <v>350</v>
      </c>
      <c r="B21" s="594"/>
      <c r="C21" s="594"/>
      <c r="D21" s="594"/>
      <c r="E21" s="594"/>
      <c r="F21" s="594"/>
      <c r="G21" s="594"/>
      <c r="H21" s="594"/>
      <c r="I21" s="594"/>
      <c r="J21" s="594"/>
      <c r="K21" s="594"/>
      <c r="L21" s="594"/>
      <c r="M21" s="594"/>
      <c r="N21" s="594"/>
      <c r="O21" s="594"/>
      <c r="P21" s="594"/>
      <c r="Q21" s="594"/>
      <c r="R21" s="594"/>
      <c r="S21" s="594"/>
      <c r="T21" s="594"/>
      <c r="U21" s="594"/>
      <c r="V21" s="594"/>
      <c r="W21" s="594"/>
      <c r="X21" s="594"/>
      <c r="Y21" s="594"/>
      <c r="Z21" s="594"/>
      <c r="AA21" s="594"/>
    </row>
  </sheetData>
  <sheetProtection formatCells="0" formatColumns="0" formatRows="0" insertColumns="0" insertRows="0" insertHyperlinks="0" deleteColumns="0" deleteRows="0" sort="0" autoFilter="0" pivotTables="0"/>
  <mergeCells count="50">
    <mergeCell ref="AB2:AB7"/>
    <mergeCell ref="Y3:AA3"/>
    <mergeCell ref="A4:T4"/>
    <mergeCell ref="U4:Y4"/>
    <mergeCell ref="Z4:AA4"/>
    <mergeCell ref="A2:B2"/>
    <mergeCell ref="C2:H2"/>
    <mergeCell ref="I2:J3"/>
    <mergeCell ref="K2:R3"/>
    <mergeCell ref="S2:T2"/>
    <mergeCell ref="U2:V2"/>
    <mergeCell ref="W2:X2"/>
    <mergeCell ref="Y2:AA2"/>
    <mergeCell ref="A3:B3"/>
    <mergeCell ref="A1:B1"/>
    <mergeCell ref="C1:J1"/>
    <mergeCell ref="K1:O1"/>
    <mergeCell ref="P1:R1"/>
    <mergeCell ref="S1:U1"/>
    <mergeCell ref="V1:Y1"/>
    <mergeCell ref="Z1:AA1"/>
    <mergeCell ref="G5:G7"/>
    <mergeCell ref="C3:H3"/>
    <mergeCell ref="S3:T3"/>
    <mergeCell ref="U3:V3"/>
    <mergeCell ref="W3:X3"/>
    <mergeCell ref="O5:T6"/>
    <mergeCell ref="U5:Y6"/>
    <mergeCell ref="A5:A7"/>
    <mergeCell ref="B5:B7"/>
    <mergeCell ref="C5:D7"/>
    <mergeCell ref="E5:E7"/>
    <mergeCell ref="F5:F7"/>
    <mergeCell ref="Z5:Z7"/>
    <mergeCell ref="AA5:AA7"/>
    <mergeCell ref="H16:I16"/>
    <mergeCell ref="K16:M16"/>
    <mergeCell ref="H5:H7"/>
    <mergeCell ref="I5:J6"/>
    <mergeCell ref="K5:K7"/>
    <mergeCell ref="L5:L7"/>
    <mergeCell ref="M5:M7"/>
    <mergeCell ref="N5:N7"/>
    <mergeCell ref="A21:AA21"/>
    <mergeCell ref="A17:AA17"/>
    <mergeCell ref="A18:H19"/>
    <mergeCell ref="I18:M19"/>
    <mergeCell ref="N18:AA20"/>
    <mergeCell ref="A20:H20"/>
    <mergeCell ref="I20:M20"/>
  </mergeCells>
  <phoneticPr fontId="58" type="noConversion"/>
  <pageMargins left="0.70866141732283472" right="0.70866141732283472" top="0.74803149606299213" bottom="0.74803149606299213" header="0.31496062992125984" footer="0.31496062992125984"/>
  <pageSetup paperSize="9" orientation="landscape" horizontalDpi="1200" verticalDpi="1200" r:id="rId1" fitToWidth="1" fitToHeight="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3"/>
  <sheetViews>
    <sheetView view="pageBreakPreview" topLeftCell="E1" zoomScale="70" zoomScaleNormal="70" zoomScaleSheetLayoutView="70" workbookViewId="0">
      <selection activeCell="AD1" sqref="AD1:AD6"/>
    </sheetView>
  </sheetViews>
  <sheetFormatPr defaultColWidth="9" defaultRowHeight="16.8"/>
  <cols>
    <col min="1" max="1" width="5" style="29" customWidth="1"/>
    <col min="2" max="2" width="10.8984375" style="29" customWidth="1"/>
    <col min="3" max="3" width="7.5" style="34" customWidth="1"/>
    <col min="4" max="4" width="13.3984375" style="34" customWidth="1"/>
    <col min="5" max="5" width="4.8984375" style="29" customWidth="1"/>
    <col min="6" max="6" width="22.8984375" style="29" customWidth="1"/>
    <col min="7" max="7" width="6.3984375" style="29" customWidth="1"/>
    <col min="8" max="8" width="6.59765625" style="29" customWidth="1"/>
    <col min="9" max="9" width="9" style="29" customWidth="1"/>
    <col min="10" max="10" width="6.19921875" style="29" customWidth="1"/>
    <col min="11" max="11" width="5.8984375" style="29" customWidth="1"/>
    <col min="12" max="12" width="10.59765625" style="29" customWidth="1"/>
    <col min="13" max="13" width="6.3984375" style="29" customWidth="1"/>
    <col min="14" max="14" width="6.09765625" style="29" customWidth="1"/>
    <col min="15" max="15" width="10.69921875" style="29" customWidth="1"/>
    <col min="16" max="16" width="9.3984375" style="29" customWidth="1"/>
    <col min="17" max="17" width="6.8984375" style="29" customWidth="1"/>
    <col min="18" max="18" width="10" style="29" customWidth="1"/>
    <col min="19" max="19" width="6" style="29" customWidth="1"/>
    <col min="20" max="20" width="7.09765625" style="29" customWidth="1"/>
    <col min="21" max="21" width="7.3984375" style="29" customWidth="1"/>
    <col min="22" max="22" width="14.59765625" style="29" customWidth="1"/>
    <col min="23" max="23" width="7.5" style="29" customWidth="1"/>
    <col min="24" max="24" width="13" style="29" customWidth="1"/>
    <col min="25" max="25" width="6" style="29" customWidth="1"/>
    <col min="26" max="26" width="9" style="29" hidden="1" customWidth="1"/>
    <col min="27" max="27" width="6.19921875" style="29" customWidth="1"/>
    <col min="28" max="28" width="8.69921875" style="29" customWidth="1"/>
    <col min="29" max="29" width="8.8984375" style="29" customWidth="1"/>
    <col min="30" max="30" width="28.296875" style="29" customWidth="1"/>
    <col min="31" max="16384" width="9" style="29"/>
  </cols>
  <sheetData>
    <row r="1" spans="1:30" s="22" customFormat="1" ht="27" customHeight="1">
      <c r="A1" s="676" t="s">
        <v>129</v>
      </c>
      <c r="B1" s="676"/>
      <c r="C1" s="677" t="inlineStr">
        <is>
          <t>四川日机；约翰克兰（天津）；丹东克隆</t>
        </is>
      </c>
      <c r="D1" s="677"/>
      <c r="E1" s="677"/>
      <c r="F1" s="677"/>
      <c r="G1" s="677"/>
      <c r="H1" s="677"/>
      <c r="I1" s="678" t="s">
        <v>160</v>
      </c>
      <c r="J1" s="678"/>
      <c r="K1" s="678">
        <f>IF('选型表'!E2="","",'选型表'!E2)</f>
      </c>
      <c r="L1" s="678"/>
      <c r="M1" s="678" t="s">
        <v>130</v>
      </c>
      <c r="N1" s="678"/>
      <c r="O1" s="678"/>
      <c r="P1" s="671"/>
      <c r="Q1" s="671"/>
      <c r="R1" s="671"/>
      <c r="S1" s="671"/>
      <c r="T1" s="671"/>
      <c r="U1" s="671"/>
      <c r="V1" s="671"/>
      <c r="W1" s="154"/>
      <c r="X1" s="155"/>
      <c r="Y1" s="154"/>
      <c r="Z1" s="155"/>
      <c r="AA1" s="154"/>
      <c r="AB1" s="154"/>
      <c r="AC1" s="154"/>
      <c r="AD1" s="462" t="s">
        <v>351</v>
      </c>
    </row>
    <row r="2" spans="1:30" s="30" customFormat="1" ht="40.5" customHeight="1">
      <c r="A2" s="672" t="s">
        <v>0</v>
      </c>
      <c r="B2" s="673"/>
      <c r="C2" s="470" t="str">
        <f>IF('选型表'!D3="","",'选型表'!D3)</f>
      </c>
      <c r="D2" s="471"/>
      <c r="E2" s="471"/>
      <c r="F2" s="471"/>
      <c r="G2" s="471"/>
      <c r="H2" s="471"/>
      <c r="I2" s="472"/>
      <c r="J2" s="724"/>
      <c r="K2" s="720"/>
      <c r="L2" s="720" t="s">
        <v>352</v>
      </c>
      <c r="M2" s="720"/>
      <c r="N2" s="720"/>
      <c r="O2" s="720"/>
      <c r="P2" s="720"/>
      <c r="Q2" s="720"/>
      <c r="R2" s="720"/>
      <c r="S2" s="720"/>
      <c r="T2" s="720"/>
      <c r="U2" s="721"/>
      <c r="V2" s="156" t="s">
        <v>132</v>
      </c>
      <c r="W2" s="674" t="str">
        <f>IF('选型表'!Y3="","",'选型表'!Y3)</f>
      </c>
      <c r="X2" s="674"/>
      <c r="Y2" s="675" t="s">
        <v>234</v>
      </c>
      <c r="Z2" s="675"/>
      <c r="AA2" s="675"/>
      <c r="AB2" s="679">
        <f>IF('选型表'!AC3="","",'选型表'!AC3)</f>
      </c>
      <c r="AC2" s="680"/>
      <c r="AD2" s="462"/>
    </row>
    <row r="3" spans="1:30" s="30" customFormat="1" ht="40.5" customHeight="1">
      <c r="A3" s="681" t="s">
        <v>133</v>
      </c>
      <c r="B3" s="682"/>
      <c r="C3" s="683" t="str">
        <f>IF('选型表'!D5="","",'选型表'!D5)</f>
      </c>
      <c r="D3" s="684"/>
      <c r="E3" s="684"/>
      <c r="F3" s="684"/>
      <c r="G3" s="684"/>
      <c r="H3" s="684"/>
      <c r="I3" s="685"/>
      <c r="J3" s="725"/>
      <c r="K3" s="722"/>
      <c r="L3" s="722"/>
      <c r="M3" s="722"/>
      <c r="N3" s="722"/>
      <c r="O3" s="722"/>
      <c r="P3" s="722"/>
      <c r="Q3" s="722"/>
      <c r="R3" s="722"/>
      <c r="S3" s="722"/>
      <c r="T3" s="722"/>
      <c r="U3" s="723"/>
      <c r="V3" s="157" t="s">
        <v>134</v>
      </c>
      <c r="W3" s="686" t="str">
        <f>IF('选型表'!Y5="","",'选型表'!Y5)</f>
      </c>
      <c r="X3" s="686"/>
      <c r="Y3" s="687" t="s">
        <v>135</v>
      </c>
      <c r="Z3" s="687"/>
      <c r="AA3" s="687"/>
      <c r="AB3" s="688">
        <f>IF('选型表'!AC5="","",'选型表'!AC5)</f>
      </c>
      <c r="AC3" s="689"/>
      <c r="AD3" s="462"/>
    </row>
    <row r="4" spans="1:30" s="31" customFormat="1" ht="24.9" customHeight="1">
      <c r="A4" s="493" t="s">
        <v>136</v>
      </c>
      <c r="B4" s="469"/>
      <c r="C4" s="469"/>
      <c r="D4" s="469"/>
      <c r="E4" s="469"/>
      <c r="F4" s="469"/>
      <c r="G4" s="469"/>
      <c r="H4" s="469"/>
      <c r="I4" s="469"/>
      <c r="J4" s="469"/>
      <c r="K4" s="469"/>
      <c r="L4" s="469"/>
      <c r="M4" s="469"/>
      <c r="N4" s="469"/>
      <c r="O4" s="469"/>
      <c r="P4" s="469"/>
      <c r="Q4" s="469"/>
      <c r="R4" s="469"/>
      <c r="S4" s="469"/>
      <c r="T4" s="469"/>
      <c r="U4" s="469"/>
      <c r="V4" s="457"/>
      <c r="W4" s="459" t="s">
        <v>353</v>
      </c>
      <c r="X4" s="459"/>
      <c r="Y4" s="459"/>
      <c r="Z4" s="459"/>
      <c r="AA4" s="459"/>
      <c r="AB4" s="459" t="s">
        <v>354</v>
      </c>
      <c r="AC4" s="690"/>
      <c r="AD4" s="462"/>
    </row>
    <row r="5" spans="1:30" s="32" customFormat="1" ht="24.9" customHeight="1">
      <c r="A5" s="701" t="s">
        <v>164</v>
      </c>
      <c r="B5" s="704" t="s">
        <v>138</v>
      </c>
      <c r="C5" s="691" t="s">
        <v>139</v>
      </c>
      <c r="D5" s="715"/>
      <c r="E5" s="704" t="s">
        <v>140</v>
      </c>
      <c r="F5" s="691" t="s">
        <v>355</v>
      </c>
      <c r="G5" s="692"/>
      <c r="H5" s="692"/>
      <c r="I5" s="692"/>
      <c r="J5" s="692"/>
      <c r="K5" s="692"/>
      <c r="L5" s="692"/>
      <c r="M5" s="692"/>
      <c r="N5" s="693"/>
      <c r="O5" s="704" t="s">
        <v>356</v>
      </c>
      <c r="P5" s="704" t="s">
        <v>357</v>
      </c>
      <c r="Q5" s="704" t="s">
        <v>358</v>
      </c>
      <c r="R5" s="704" t="s">
        <v>359</v>
      </c>
      <c r="S5" s="704" t="s">
        <v>360</v>
      </c>
      <c r="T5" s="704" t="s">
        <v>219</v>
      </c>
      <c r="U5" s="735" t="s">
        <v>361</v>
      </c>
      <c r="V5" s="696" t="s">
        <v>149</v>
      </c>
      <c r="W5" s="694" t="s">
        <v>362</v>
      </c>
      <c r="X5" s="694"/>
      <c r="Y5" s="694"/>
      <c r="Z5" s="694"/>
      <c r="AA5" s="694"/>
      <c r="AB5" s="694" t="s">
        <v>363</v>
      </c>
      <c r="AC5" s="695" t="s">
        <v>364</v>
      </c>
      <c r="AD5" s="462"/>
    </row>
    <row r="6" spans="1:30" s="32" customFormat="1" ht="30.75" customHeight="1">
      <c r="A6" s="702"/>
      <c r="B6" s="705"/>
      <c r="C6" s="716"/>
      <c r="D6" s="717"/>
      <c r="E6" s="705"/>
      <c r="F6" s="704" t="s">
        <v>203</v>
      </c>
      <c r="G6" s="704" t="str">
        <f>IF('选型表'!G6="","",'选型表'!G6)</f>
        <v>比重</v>
      </c>
      <c r="H6" s="704" t="s">
        <v>365</v>
      </c>
      <c r="I6" s="691" t="str">
        <f>IF('选型表'!K6="","",'选型表'!K6)</f>
        <v>压力(MPaG)</v>
      </c>
      <c r="J6" s="707"/>
      <c r="K6" s="704" t="str">
        <f>IF('选型表'!J6="","",'选型表'!J6)</f>
        <v>粘度
(mm2/s)</v>
      </c>
      <c r="L6" s="704" t="str">
        <f>IF('选型表'!I6="","",'选型表'!I6)</f>
        <v>汽化
压力
(MPaA)</v>
      </c>
      <c r="M6" s="704" t="str">
        <f>IF('选型表'!T6="","",'选型表'!T6)</f>
        <v>额定
转速
rpm</v>
      </c>
      <c r="N6" s="704" t="s">
        <v>366</v>
      </c>
      <c r="O6" s="705"/>
      <c r="P6" s="705"/>
      <c r="Q6" s="705"/>
      <c r="R6" s="705"/>
      <c r="S6" s="705"/>
      <c r="T6" s="705"/>
      <c r="U6" s="736"/>
      <c r="V6" s="697"/>
      <c r="W6" s="694" t="s">
        <v>117</v>
      </c>
      <c r="X6" s="694" t="s">
        <v>367</v>
      </c>
      <c r="Y6" s="694" t="s">
        <v>151</v>
      </c>
      <c r="Z6" s="694"/>
      <c r="AA6" s="694" t="s">
        <v>152</v>
      </c>
      <c r="AB6" s="694"/>
      <c r="AC6" s="695"/>
      <c r="AD6" s="462"/>
    </row>
    <row r="7" spans="1:30" s="32" customFormat="1" ht="36" customHeight="1">
      <c r="A7" s="703"/>
      <c r="B7" s="706"/>
      <c r="C7" s="718"/>
      <c r="D7" s="719"/>
      <c r="E7" s="705"/>
      <c r="F7" s="705"/>
      <c r="G7" s="706"/>
      <c r="H7" s="705"/>
      <c r="I7" s="158" t="s">
        <v>224</v>
      </c>
      <c r="J7" s="159" t="s">
        <v>225</v>
      </c>
      <c r="K7" s="705"/>
      <c r="L7" s="705"/>
      <c r="M7" s="706"/>
      <c r="N7" s="705"/>
      <c r="O7" s="705"/>
      <c r="P7" s="705"/>
      <c r="Q7" s="705"/>
      <c r="R7" s="706"/>
      <c r="S7" s="706"/>
      <c r="T7" s="706"/>
      <c r="U7" s="737"/>
      <c r="V7" s="698"/>
      <c r="W7" s="694"/>
      <c r="X7" s="694"/>
      <c r="Y7" s="694"/>
      <c r="Z7" s="694"/>
      <c r="AA7" s="694"/>
      <c r="AB7" s="694"/>
      <c r="AC7" s="695"/>
    </row>
    <row r="8" spans="1:30" s="33" customFormat="1" ht="60" customHeight="1">
      <c r="A8" s="160" t="str">
        <f>IF('选型表'!A8="","",'选型表'!A8)</f>
        <v>001</v>
      </c>
      <c r="B8" s="148" t="str">
        <f>IF('选型表'!C8="","",'选型表'!C8)</f>
        <v>P0702A/B/C</v>
      </c>
      <c r="C8" s="161">
        <f>IF('选型表'!Q8="","",'选型表'!Q8)</f>
      </c>
      <c r="D8" s="162">
        <f>IF('选型表'!R8="","",'选型表'!R8)</f>
      </c>
      <c r="E8" s="148">
        <f>IF('选型表'!E8="","",'选型表'!E8)</f>
        <v>3</v>
      </c>
      <c r="F8" s="148" t="str">
        <f>IF('选型表'!F8="","",'选型表'!F8)</f>
        <v>烧嘴冷却水</v>
      </c>
      <c r="G8" s="148">
        <f>IF('选型表'!G8="","",'选型表'!G8)</f>
      </c>
      <c r="H8" s="148">
        <f>IF('选型表'!H8="","",'选型表'!H8)</f>
      </c>
      <c r="I8" s="148">
        <f>IF('选型表'!K8="","",'选型表'!K8)</f>
      </c>
      <c r="J8" s="176">
        <f>IF('选型表'!L8="","",'选型表'!L8)</f>
      </c>
      <c r="K8" s="148">
        <f>IF('选型表'!J8="","",'选型表'!J8)</f>
      </c>
      <c r="L8" s="148">
        <f>IF('选型表'!I8="","",'选型表'!I8)</f>
      </c>
      <c r="M8" s="148">
        <f>IF('选型表'!T8="","",'选型表'!T8)</f>
      </c>
      <c r="N8" s="148"/>
      <c r="O8" s="148"/>
      <c r="P8" s="176"/>
      <c r="Q8" s="148"/>
      <c r="R8" s="163" t="str">
        <f>IF('选型表'!Y8="","",'选型表'!Y8)</f>
        <v>S-6</v>
      </c>
      <c r="S8" s="163" t="str">
        <f>IF('选型表'!Z8="","",'选型表'!Z8)</f>
        <v>PLAN11</v>
      </c>
      <c r="T8" s="163">
        <f>IF('选型表'!AA8="","",'选型表'!AA8)</f>
      </c>
      <c r="U8" s="163"/>
      <c r="V8" s="256" t="inlineStr">
        <is>
          <t>集装式机械密封 100%</t>
        </is>
      </c>
      <c r="W8" s="136"/>
      <c r="X8" s="136"/>
      <c r="Y8" s="136"/>
      <c r="Z8" s="136"/>
      <c r="AA8" s="136"/>
      <c r="AB8" s="136"/>
      <c r="AC8" s="138"/>
    </row>
    <row r="9" spans="1:30" s="33" customFormat="1" ht="60" customHeight="1">
      <c r="A9" s="160" t="str">
        <f>IF('选型表'!A9="","",'选型表'!A9)</f>
        <v>002</v>
      </c>
      <c r="B9" s="148" t="str">
        <f>IF('选型表'!C9="","",'选型表'!C9)</f>
        <v>P0703A1/A2/B1/B2/C1/C2/D1/D2</v>
      </c>
      <c r="C9" s="161">
        <f>IF('选型表'!Q9="","",'选型表'!Q9)</f>
      </c>
      <c r="D9" s="162">
        <f>IF('选型表'!R9="","",'选型表'!R9)</f>
      </c>
      <c r="E9" s="148">
        <f>IF('选型表'!E9="","",'选型表'!E9)</f>
        <v>8</v>
      </c>
      <c r="F9" s="148">
        <f>IF('选型表'!F9="","",'选型表'!F9)</f>
      </c>
      <c r="G9" s="148">
        <f>IF('选型表'!G9="","",'选型表'!G9)</f>
      </c>
      <c r="H9" s="148">
        <f>IF('选型表'!H9="","",'选型表'!H9)</f>
      </c>
      <c r="I9" s="148">
        <f>IF('选型表'!K9="","",'选型表'!K9)</f>
      </c>
      <c r="J9" s="176">
        <f>IF('选型表'!L9="","",'选型表'!L9)</f>
      </c>
      <c r="K9" s="148">
        <f>IF('选型表'!J9="","",'选型表'!J9)</f>
      </c>
      <c r="L9" s="148">
        <f>IF('选型表'!I9="","",'选型表'!I9)</f>
      </c>
      <c r="M9" s="148">
        <f>IF('选型表'!T9="","",'选型表'!T9)</f>
      </c>
      <c r="N9" s="148"/>
      <c r="O9" s="148"/>
      <c r="P9" s="176"/>
      <c r="Q9" s="148"/>
      <c r="R9" s="163">
        <f>IF('选型表'!Y9="","",'选型表'!Y9)</f>
      </c>
      <c r="S9" s="163" t="str">
        <f>IF('选型表'!Z9="","",'选型表'!Z9)</f>
        <v>P32</v>
      </c>
      <c r="T9" s="163">
        <f>IF('选型表'!AA9="","",'选型表'!AA9)</f>
      </c>
      <c r="U9" s="163"/>
      <c r="V9" s="256" t="inlineStr">
        <is>
          <t>集装式机械密封 100%</t>
        </is>
      </c>
      <c r="W9" s="136"/>
      <c r="X9" s="136"/>
      <c r="Y9" s="136"/>
      <c r="Z9" s="136"/>
      <c r="AA9" s="136"/>
      <c r="AB9" s="136"/>
      <c r="AC9" s="138"/>
    </row>
    <row r="10" spans="1:30" s="33" customFormat="1" ht="60" customHeight="1">
      <c r="A10" s="160" t="str">
        <f>IF('选型表'!A10="","",'选型表'!A10)</f>
        <v>003</v>
      </c>
      <c r="B10" s="148" t="str">
        <f>IF('选型表'!C10="","",'选型表'!C10)</f>
        <v>P0704A1/A2/B1/B2/C1/C2/D1/D2</v>
      </c>
      <c r="C10" s="161">
        <f>IF('选型表'!Q10="","",'选型表'!Q10)</f>
      </c>
      <c r="D10" s="162">
        <f>IF('选型表'!R10="","",'选型表'!R10)</f>
      </c>
      <c r="E10" s="148">
        <f>IF('选型表'!E10="","",'选型表'!E10)</f>
        <v>8</v>
      </c>
      <c r="F10" s="148">
        <f>IF('选型表'!F10="","",'选型表'!F10)</f>
      </c>
      <c r="G10" s="148">
        <f>IF('选型表'!G10="","",'选型表'!G10)</f>
      </c>
      <c r="H10" s="148">
        <f>IF('选型表'!H10="","",'选型表'!H10)</f>
      </c>
      <c r="I10" s="148">
        <f>IF('选型表'!K10="","",'选型表'!K10)</f>
      </c>
      <c r="J10" s="176">
        <f>IF('选型表'!L10="","",'选型表'!L10)</f>
      </c>
      <c r="K10" s="148">
        <f>IF('选型表'!J10="","",'选型表'!J10)</f>
      </c>
      <c r="L10" s="148">
        <f>IF('选型表'!I10="","",'选型表'!I10)</f>
      </c>
      <c r="M10" s="148">
        <f>IF('选型表'!T10="","",'选型表'!T10)</f>
      </c>
      <c r="N10" s="148"/>
      <c r="O10" s="148"/>
      <c r="P10" s="176"/>
      <c r="Q10" s="148"/>
      <c r="R10" s="163">
        <f>IF('选型表'!Y10="","",'选型表'!Y10)</f>
      </c>
      <c r="S10" s="163" t="str">
        <f>IF('选型表'!Z10="","",'选型表'!Z10)</f>
        <v>P32</v>
      </c>
      <c r="T10" s="163">
        <f>IF('选型表'!AA10="","",'选型表'!AA10)</f>
      </c>
      <c r="U10" s="163"/>
      <c r="V10" s="256" t="inlineStr">
        <is>
          <t>集装式机械密封 100%</t>
        </is>
      </c>
      <c r="W10" s="136"/>
      <c r="X10" s="136"/>
      <c r="Y10" s="136"/>
      <c r="Z10" s="136"/>
      <c r="AA10" s="136"/>
      <c r="AB10" s="136"/>
      <c r="AC10" s="138"/>
    </row>
    <row r="11" spans="1:30" s="33" customFormat="1" ht="60" customHeight="1">
      <c r="A11" s="160" t="str">
        <f>IF('选型表'!A11="","",'选型表'!A11)</f>
        <v>004</v>
      </c>
      <c r="B11" s="148" t="str">
        <f>IF('选型表'!C11="","",'选型表'!C11)</f>
        <v>P0705A1/A2/B1/B2/C1/C2/D1/D2</v>
      </c>
      <c r="C11" s="161">
        <f>IF('选型表'!Q11="","",'选型表'!Q11)</f>
      </c>
      <c r="D11" s="162">
        <f>IF('选型表'!R11="","",'选型表'!R11)</f>
      </c>
      <c r="E11" s="148">
        <f>IF('选型表'!E11="","",'选型表'!E11)</f>
        <v>8</v>
      </c>
      <c r="F11" s="148">
        <f>IF('选型表'!F11="","",'选型表'!F11)</f>
      </c>
      <c r="G11" s="148">
        <f>IF('选型表'!G11="","",'选型表'!G11)</f>
      </c>
      <c r="H11" s="148">
        <f>IF('选型表'!H11="","",'选型表'!H11)</f>
      </c>
      <c r="I11" s="148">
        <f>IF('选型表'!K11="","",'选型表'!K11)</f>
      </c>
      <c r="J11" s="176">
        <f>IF('选型表'!L11="","",'选型表'!L11)</f>
      </c>
      <c r="K11" s="148">
        <f>IF('选型表'!J11="","",'选型表'!J11)</f>
      </c>
      <c r="L11" s="148">
        <f>IF('选型表'!I11="","",'选型表'!I11)</f>
      </c>
      <c r="M11" s="148">
        <f>IF('选型表'!T11="","",'选型表'!T11)</f>
      </c>
      <c r="N11" s="148"/>
      <c r="O11" s="148"/>
      <c r="P11" s="176"/>
      <c r="Q11" s="148"/>
      <c r="R11" s="163">
        <f>IF('选型表'!Y11="","",'选型表'!Y11)</f>
      </c>
      <c r="S11" s="163" t="str">
        <f>IF('选型表'!Z11="","",'选型表'!Z11)</f>
        <v>P32</v>
      </c>
      <c r="T11" s="163">
        <f>IF('选型表'!AA11="","",'选型表'!AA11)</f>
      </c>
      <c r="U11" s="163"/>
      <c r="V11" s="256" t="inlineStr">
        <is>
          <t>集装式机械密封 100%</t>
        </is>
      </c>
      <c r="W11" s="136"/>
      <c r="X11" s="136"/>
      <c r="Y11" s="136"/>
      <c r="Z11" s="136"/>
      <c r="AA11" s="136"/>
      <c r="AB11" s="136"/>
      <c r="AC11" s="138"/>
    </row>
    <row r="12" spans="1:30" s="33" customFormat="1" ht="60" customHeight="1">
      <c r="A12" s="160" t="str">
        <f>IF('选型表'!A12="","",'选型表'!A12)</f>
        <v>005</v>
      </c>
      <c r="B12" s="148" t="str">
        <f>IF('选型表'!C12="","",'选型表'!C12)</f>
        <v>P0706A/B/C/D</v>
      </c>
      <c r="C12" s="161">
        <f>IF('选型表'!Q12="","",'选型表'!Q12)</f>
      </c>
      <c r="D12" s="162">
        <f>IF('选型表'!R12="","",'选型表'!R12)</f>
      </c>
      <c r="E12" s="148">
        <f>IF('选型表'!E12="","",'选型表'!E12)</f>
        <v>4</v>
      </c>
      <c r="F12" s="148">
        <f>IF('选型表'!F12="","",'选型表'!F12)</f>
      </c>
      <c r="G12" s="148">
        <f>IF('选型表'!G12="","",'选型表'!G12)</f>
      </c>
      <c r="H12" s="148">
        <f>IF('选型表'!H12="","",'选型表'!H12)</f>
      </c>
      <c r="I12" s="148">
        <f>IF('选型表'!K12="","",'选型表'!K12)</f>
      </c>
      <c r="J12" s="176">
        <f>IF('选型表'!L12="","",'选型表'!L12)</f>
      </c>
      <c r="K12" s="148">
        <f>IF('选型表'!J12="","",'选型表'!J12)</f>
      </c>
      <c r="L12" s="148">
        <f>IF('选型表'!I12="","",'选型表'!I12)</f>
      </c>
      <c r="M12" s="148">
        <f>IF('选型表'!T12="","",'选型表'!T12)</f>
      </c>
      <c r="N12" s="148"/>
      <c r="O12" s="148"/>
      <c r="P12" s="176"/>
      <c r="Q12" s="148"/>
      <c r="R12" s="163">
        <f>IF('选型表'!Y12="","",'选型表'!Y12)</f>
      </c>
      <c r="S12" s="163" t="str">
        <f>IF('选型表'!Z12="","",'选型表'!Z12)</f>
        <v>P32</v>
      </c>
      <c r="T12" s="163">
        <f>IF('选型表'!AA12="","",'选型表'!AA12)</f>
      </c>
      <c r="U12" s="163"/>
      <c r="V12" s="256" t="inlineStr">
        <is>
          <t>集装式机械密封 100%</t>
        </is>
      </c>
      <c r="W12" s="136"/>
      <c r="X12" s="136"/>
      <c r="Y12" s="136"/>
      <c r="Z12" s="136"/>
      <c r="AA12" s="136"/>
      <c r="AB12" s="136"/>
      <c r="AC12" s="138"/>
    </row>
    <row r="13" spans="1:30" s="33" customFormat="1" ht="60" customHeight="1">
      <c r="A13" s="160" t="str">
        <f>IF('选型表'!A13="","",'选型表'!A13)</f>
        <v>006</v>
      </c>
      <c r="B13" s="148" t="str">
        <f>IF('选型表'!C13="","",'选型表'!C13)</f>
        <v>P0801A1/A2/B1/B2/C1/C2/D1/D2</v>
      </c>
      <c r="C13" s="161">
        <f>IF('选型表'!Q13="","",'选型表'!Q13)</f>
      </c>
      <c r="D13" s="162">
        <f>IF('选型表'!R13="","",'选型表'!R13)</f>
      </c>
      <c r="E13" s="148">
        <f>IF('选型表'!E13="","",'选型表'!E13)</f>
        <v>8</v>
      </c>
      <c r="F13" s="148">
        <f>IF('选型表'!F13="","",'选型表'!F13)</f>
      </c>
      <c r="G13" s="148">
        <f>IF('选型表'!G13="","",'选型表'!G13)</f>
      </c>
      <c r="H13" s="148">
        <f>IF('选型表'!H13="","",'选型表'!H13)</f>
      </c>
      <c r="I13" s="148">
        <f>IF('选型表'!K13="","",'选型表'!K13)</f>
      </c>
      <c r="J13" s="176">
        <f>IF('选型表'!L13="","",'选型表'!L13)</f>
      </c>
      <c r="K13" s="148">
        <f>IF('选型表'!J13="","",'选型表'!J13)</f>
      </c>
      <c r="L13" s="148">
        <f>IF('选型表'!I13="","",'选型表'!I13)</f>
      </c>
      <c r="M13" s="148">
        <f>IF('选型表'!T13="","",'选型表'!T13)</f>
      </c>
      <c r="N13" s="148"/>
      <c r="O13" s="148"/>
      <c r="P13" s="176"/>
      <c r="Q13" s="148"/>
      <c r="R13" s="163" t="str">
        <f>IF('选型表'!Y13="","",'选型表'!Y13)</f>
        <v>C-6</v>
      </c>
      <c r="S13" s="163" t="str">
        <f>IF('选型表'!Z13="","",'选型表'!Z13)</f>
        <v>P32</v>
      </c>
      <c r="T13" s="163">
        <f>IF('选型表'!AA13="","",'选型表'!AA13)</f>
      </c>
      <c r="U13" s="163"/>
      <c r="V13" s="256" t="inlineStr">
        <is>
          <t>集装式机械密封 100%</t>
        </is>
      </c>
      <c r="W13" s="136"/>
      <c r="X13" s="136"/>
      <c r="Y13" s="136"/>
      <c r="Z13" s="136"/>
      <c r="AA13" s="136"/>
      <c r="AB13" s="136"/>
      <c r="AC13" s="138"/>
    </row>
    <row r="14" spans="1:30" s="33" customFormat="1" ht="60" customHeight="1">
      <c r="A14" s="160" t="str">
        <f>IF('选型表'!A14="","",'选型表'!A14)</f>
        <v>007</v>
      </c>
      <c r="B14" s="148" t="str">
        <f>IF('选型表'!C14="","",'选型表'!C14)</f>
        <v>P0802A1/A2/B1/B2/C1/C2/D1/D2</v>
      </c>
      <c r="C14" s="161">
        <f>IF('选型表'!Q14="","",'选型表'!Q14)</f>
      </c>
      <c r="D14" s="162">
        <f>IF('选型表'!R14="","",'选型表'!R14)</f>
      </c>
      <c r="E14" s="148">
        <f>IF('选型表'!E14="","",'选型表'!E14)</f>
        <v>8</v>
      </c>
      <c r="F14" s="148" t="str">
        <f>IF('选型表'!F14="","",'选型表'!F14)</f>
        <v>H2O:99.5%；灰渣：0.5%</v>
      </c>
      <c r="G14" s="148" t="str">
        <f>IF('选型表'!G14="","",'选型表'!G14)</f>
        <v>0.9282</v>
      </c>
      <c r="H14" s="148" t="str">
        <f>IF('选型表'!H14="","",'选型表'!H14)</f>
        <v>137.6</v>
      </c>
      <c r="I14" s="148" t="str">
        <f>IF('选型表'!K14="","",'选型表'!K14)</f>
        <v>0.39</v>
      </c>
      <c r="J14" s="176" t="str">
        <f>IF('选型表'!L14="","",'选型表'!L14)</f>
        <v>1.8</v>
      </c>
      <c r="K14" s="148" t="str">
        <f>IF('选型表'!J14="","",'选型表'!J14)</f>
        <v>0.1975</v>
      </c>
      <c r="L14" s="148" t="str">
        <f>IF('选型表'!I14="","",'选型表'!I14)</f>
        <v>0.34</v>
      </c>
      <c r="M14" s="148">
        <f>IF('选型表'!T14="","",'选型表'!T14)</f>
      </c>
      <c r="N14" s="148"/>
      <c r="O14" s="148"/>
      <c r="P14" s="176"/>
      <c r="Q14" s="148"/>
      <c r="R14" s="163">
        <f>IF('选型表'!Y14="","",'选型表'!Y14)</f>
      </c>
      <c r="S14" s="163" t="str">
        <f>IF('选型表'!Z14="","",'选型表'!Z14)</f>
        <v>PLAN 32</v>
      </c>
      <c r="T14" s="163">
        <f>IF('选型表'!AA14="","",'选型表'!AA14)</f>
      </c>
      <c r="U14" s="163"/>
      <c r="V14" s="256" t="inlineStr">
        <is>
          <t>集装式机械密封 100%</t>
        </is>
      </c>
      <c r="W14" s="136"/>
      <c r="X14" s="136"/>
      <c r="Y14" s="136"/>
      <c r="Z14" s="136"/>
      <c r="AA14" s="136"/>
      <c r="AB14" s="136"/>
      <c r="AC14" s="138"/>
    </row>
    <row r="15" spans="1:30" s="33" customFormat="1" ht="60" customHeight="1">
      <c r="A15" s="160" t="str">
        <f>IF('选型表'!A15="","",'选型表'!A15)</f>
        <v>008</v>
      </c>
      <c r="B15" s="148" t="str">
        <f>IF('选型表'!C15="","",'选型表'!C15)</f>
        <v>P0804A12/B12/C12</v>
      </c>
      <c r="C15" s="161">
        <f>IF('选型表'!Q15="","",'选型表'!Q15)</f>
      </c>
      <c r="D15" s="162">
        <f>IF('选型表'!R15="","",'选型表'!R15)</f>
      </c>
      <c r="E15" s="148">
        <f>IF('选型表'!E15="","",'选型表'!E15)</f>
      </c>
      <c r="F15" s="148">
        <f>IF('选型表'!F15="","",'选型表'!F15)</f>
      </c>
      <c r="G15" s="148">
        <f>IF('选型表'!G15="","",'选型表'!G15)</f>
      </c>
      <c r="H15" s="148">
        <f>IF('选型表'!H15="","",'选型表'!H15)</f>
      </c>
      <c r="I15" s="148">
        <f>IF('选型表'!K15="","",'选型表'!K15)</f>
      </c>
      <c r="J15" s="176">
        <f>IF('选型表'!L15="","",'选型表'!L15)</f>
      </c>
      <c r="K15" s="148">
        <f>IF('选型表'!J15="","",'选型表'!J15)</f>
      </c>
      <c r="L15" s="148">
        <f>IF('选型表'!I15="","",'选型表'!I15)</f>
      </c>
      <c r="M15" s="148">
        <f>IF('选型表'!T15="","",'选型表'!T15)</f>
      </c>
      <c r="N15" s="148"/>
      <c r="O15" s="148"/>
      <c r="P15" s="176"/>
      <c r="Q15" s="148"/>
      <c r="R15" s="163">
        <f>IF('选型表'!Y15="","",'选型表'!Y15)</f>
      </c>
      <c r="S15" s="163">
        <f>IF('选型表'!Z15="","",'选型表'!Z15)</f>
      </c>
      <c r="T15" s="163">
        <f>IF('选型表'!AA15="","",'选型表'!AA15)</f>
      </c>
      <c r="U15" s="163"/>
      <c r="V15" s="256" t="inlineStr">
        <is>
          <t>集装式机械密封 100%</t>
        </is>
      </c>
      <c r="W15" s="136"/>
      <c r="X15" s="136"/>
      <c r="Y15" s="136"/>
      <c r="Z15" s="136"/>
      <c r="AA15" s="136"/>
      <c r="AB15" s="136"/>
      <c r="AC15" s="138"/>
    </row>
    <row r="16" spans="1:30" s="33" customFormat="1" ht="60" customHeight="1">
      <c r="A16" s="160" t="str">
        <f>IF('选型表'!A16="","",'选型表'!A16)</f>
        <v>009</v>
      </c>
      <c r="B16" s="148" t="str">
        <f>IF('选型表'!C16="","",'选型表'!C16)</f>
        <v>P0805A/B/C</v>
      </c>
      <c r="C16" s="161">
        <f>IF('选型表'!Q16="","",'选型表'!Q16)</f>
      </c>
      <c r="D16" s="162">
        <f>IF('选型表'!R16="","",'选型表'!R16)</f>
      </c>
      <c r="E16" s="148">
        <f>IF('选型表'!E16="","",'选型表'!E16)</f>
        <v>3</v>
      </c>
      <c r="F16" s="148">
        <f>IF('选型表'!F16="","",'选型表'!F16)</f>
      </c>
      <c r="G16" s="148">
        <f>IF('选型表'!G16="","",'选型表'!G16)</f>
      </c>
      <c r="H16" s="148">
        <f>IF('选型表'!H16="","",'选型表'!H16)</f>
      </c>
      <c r="I16" s="148">
        <f>IF('选型表'!K16="","",'选型表'!K16)</f>
      </c>
      <c r="J16" s="176">
        <f>IF('选型表'!L16="","",'选型表'!L16)</f>
      </c>
      <c r="K16" s="148">
        <f>IF('选型表'!J16="","",'选型表'!J16)</f>
      </c>
      <c r="L16" s="148">
        <f>IF('选型表'!I16="","",'选型表'!I16)</f>
      </c>
      <c r="M16" s="148">
        <f>IF('选型表'!T16="","",'选型表'!T16)</f>
      </c>
      <c r="N16" s="148"/>
      <c r="O16" s="148"/>
      <c r="P16" s="176"/>
      <c r="Q16" s="148"/>
      <c r="R16" s="163">
        <f>IF('选型表'!Y16="","",'选型表'!Y16)</f>
      </c>
      <c r="S16" s="163" t="str">
        <f>IF('选型表'!Z16="","",'选型表'!Z16)</f>
        <v>P32</v>
      </c>
      <c r="T16" s="163">
        <f>IF('选型表'!AA16="","",'选型表'!AA16)</f>
      </c>
      <c r="U16" s="163"/>
      <c r="V16" s="256" t="inlineStr">
        <is>
          <t>集装式机械密封 100%</t>
        </is>
      </c>
      <c r="W16" s="136"/>
      <c r="X16" s="136"/>
      <c r="Y16" s="136"/>
      <c r="Z16" s="136"/>
      <c r="AA16" s="136"/>
      <c r="AB16" s="136"/>
      <c r="AC16" s="138"/>
    </row>
    <row r="17" spans="1:30" s="33" customFormat="1" ht="60" customHeight="1">
      <c r="A17" s="160" t="str">
        <f>IF('选型表'!A17="","",'选型表'!A17)</f>
        <v>010</v>
      </c>
      <c r="B17" s="148" t="str">
        <f>IF('选型表'!C17="","",'选型表'!C17)</f>
        <v>P0811A/B/C</v>
      </c>
      <c r="C17" s="161">
        <f>IF('选型表'!Q17="","",'选型表'!Q17)</f>
      </c>
      <c r="D17" s="162">
        <f>IF('选型表'!R17="","",'选型表'!R17)</f>
      </c>
      <c r="E17" s="148">
        <f>IF('选型表'!E17="","",'选型表'!E17)</f>
        <v>3</v>
      </c>
      <c r="F17" s="148">
        <f>IF('选型表'!F17="","",'选型表'!F17)</f>
      </c>
      <c r="G17" s="148">
        <f>IF('选型表'!G17="","",'选型表'!G17)</f>
      </c>
      <c r="H17" s="148">
        <f>IF('选型表'!H17="","",'选型表'!H17)</f>
      </c>
      <c r="I17" s="148">
        <f>IF('选型表'!K17="","",'选型表'!K17)</f>
      </c>
      <c r="J17" s="176">
        <f>IF('选型表'!L17="","",'选型表'!L17)</f>
      </c>
      <c r="K17" s="148">
        <f>IF('选型表'!J17="","",'选型表'!J17)</f>
      </c>
      <c r="L17" s="148">
        <f>IF('选型表'!I17="","",'选型表'!I17)</f>
      </c>
      <c r="M17" s="148">
        <f>IF('选型表'!T17="","",'选型表'!T17)</f>
      </c>
      <c r="N17" s="148"/>
      <c r="O17" s="148"/>
      <c r="P17" s="176"/>
      <c r="Q17" s="148"/>
      <c r="R17" s="163">
        <f>IF('选型表'!Y17="","",'选型表'!Y17)</f>
      </c>
      <c r="S17" s="163">
        <f>IF('选型表'!Z17="","",'选型表'!Z17)</f>
      </c>
      <c r="T17" s="163">
        <f>IF('选型表'!AA17="","",'选型表'!AA17)</f>
      </c>
      <c r="U17" s="163"/>
      <c r="V17" s="256" t="inlineStr">
        <is>
          <t>集装式机械密封 100%</t>
        </is>
      </c>
      <c r="W17" s="136"/>
      <c r="X17" s="136"/>
      <c r="Y17" s="136"/>
      <c r="Z17" s="136"/>
      <c r="AA17" s="136"/>
      <c r="AB17" s="136"/>
      <c r="AC17" s="138"/>
    </row>
    <row r="18" spans="1:30" s="33" customFormat="1" ht="60" customHeight="1">
      <c r="A18" s="160" t="str">
        <f>IF('选型表'!A18="","",'选型表'!A18)</f>
        <v>011</v>
      </c>
      <c r="B18" s="148" t="str">
        <f>IF('选型表'!C18="","",'选型表'!C18)</f>
        <v>P1004AB</v>
      </c>
      <c r="C18" s="161">
        <f>IF('选型表'!Q18="","",'选型表'!Q18)</f>
      </c>
      <c r="D18" s="162">
        <f>IF('选型表'!R18="","",'选型表'!R18)</f>
      </c>
      <c r="E18" s="148">
        <f>IF('选型表'!E18="","",'选型表'!E18)</f>
        <v>2</v>
      </c>
      <c r="F18" s="148" t="str">
        <f>IF('选型表'!F18="","",'选型表'!F18)</f>
        <v>H2O:0.5mol%；CH3OH：99.49mol%;H2S：微量</v>
      </c>
      <c r="G18" s="148" t="str">
        <f>IF('选型表'!G18="","",'选型表'!G18)</f>
        <v>0.777</v>
      </c>
      <c r="H18" s="148" t="str">
        <f>IF('选型表'!H18="","",'选型表'!H18)</f>
        <v>37.93</v>
      </c>
      <c r="I18" s="148" t="str">
        <f>IF('选型表'!K18="","",'选型表'!K18)</f>
        <v>0.04</v>
      </c>
      <c r="J18" s="176" t="str">
        <f>IF('选型表'!L18="","",'选型表'!L18)</f>
        <v>7.89</v>
      </c>
      <c r="K18" s="148" t="str">
        <f>IF('选型表'!J18="","",'选型表'!J18)</f>
        <v>0.459</v>
      </c>
      <c r="L18" s="148" t="str">
        <f>IF('选型表'!I18="","",'选型表'!I18)</f>
        <v>0.03</v>
      </c>
      <c r="M18" s="148">
        <f>IF('选型表'!T18="","",'选型表'!T18)</f>
      </c>
      <c r="N18" s="148"/>
      <c r="O18" s="148"/>
      <c r="P18" s="176"/>
      <c r="Q18" s="148"/>
      <c r="R18" s="163" t="str">
        <f>IF('选型表'!Y18="","",'选型表'!Y18)</f>
        <v>S-6</v>
      </c>
      <c r="S18" s="163" t="str">
        <f>IF('选型表'!Z18="","",'选型表'!Z18)</f>
        <v>PLAN 11+52</v>
      </c>
      <c r="T18" s="163">
        <f>IF('选型表'!AA18="","",'选型表'!AA18)</f>
      </c>
      <c r="U18" s="163"/>
      <c r="V18" s="256" t="inlineStr">
        <is>
          <t>集装式机械密封 100%</t>
        </is>
      </c>
      <c r="W18" s="136"/>
      <c r="X18" s="136"/>
      <c r="Y18" s="136"/>
      <c r="Z18" s="136"/>
      <c r="AA18" s="136"/>
      <c r="AB18" s="136"/>
      <c r="AC18" s="138"/>
    </row>
    <row r="19" spans="1:30" s="33" customFormat="1" ht="60" customHeight="1">
      <c r="A19" s="160" t="str">
        <f>IF('选型表'!A19="","",'选型表'!A19)</f>
        <v>012</v>
      </c>
      <c r="B19" s="148" t="str">
        <f>IF('选型表'!C19="","",'选型表'!C19)</f>
        <v>P1801AB</v>
      </c>
      <c r="C19" s="161">
        <f>IF('选型表'!Q19="","",'选型表'!Q19)</f>
      </c>
      <c r="D19" s="162">
        <f>IF('选型表'!R19="","",'选型表'!R19)</f>
      </c>
      <c r="E19" s="148">
        <f>IF('选型表'!E19="","",'选型表'!E19)</f>
        <v>2</v>
      </c>
      <c r="F19" s="148">
        <f>IF('选型表'!F19="","",'选型表'!F19)</f>
      </c>
      <c r="G19" s="148" t="str">
        <f>IF('选型表'!G19="","",'选型表'!G19)</f>
        <v>1.2</v>
      </c>
      <c r="H19" s="148">
        <f>IF('选型表'!H19="","",'选型表'!H19)</f>
      </c>
      <c r="I19" s="148">
        <f>IF('选型表'!K19="","",'选型表'!K19)</f>
      </c>
      <c r="J19" s="176">
        <f>IF('选型表'!L19="","",'选型表'!L19)</f>
      </c>
      <c r="K19" s="148">
        <f>IF('选型表'!J19="","",'选型表'!J19)</f>
      </c>
      <c r="L19" s="148">
        <f>IF('选型表'!I19="","",'选型表'!I19)</f>
      </c>
      <c r="M19" s="148">
        <f>IF('选型表'!T19="","",'选型表'!T19)</f>
      </c>
      <c r="N19" s="148"/>
      <c r="O19" s="148"/>
      <c r="P19" s="176"/>
      <c r="Q19" s="148"/>
      <c r="R19" s="163">
        <f>IF('选型表'!Y19="","",'选型表'!Y19)</f>
      </c>
      <c r="S19" s="163" t="str">
        <f>IF('选型表'!Z19="","",'选型表'!Z19)</f>
        <v>P32</v>
      </c>
      <c r="T19" s="163">
        <f>IF('选型表'!AA19="","",'选型表'!AA19)</f>
      </c>
      <c r="U19" s="163"/>
      <c r="V19" s="256" t="inlineStr">
        <is>
          <t>集装式机械密封 100%</t>
        </is>
      </c>
      <c r="W19" s="136"/>
      <c r="X19" s="136"/>
      <c r="Y19" s="136"/>
      <c r="Z19" s="136"/>
      <c r="AA19" s="136"/>
      <c r="AB19" s="136"/>
      <c r="AC19" s="138"/>
    </row>
    <row r="20" spans="1:30" s="33" customFormat="1" ht="60" customHeight="1">
      <c r="A20" s="160" t="str">
        <f>IF('选型表'!A20="","",'选型表'!A20)</f>
        <v>013</v>
      </c>
      <c r="B20" s="148" t="str">
        <f>IF('选型表'!C20="","",'选型表'!C20)</f>
        <v>P-7101A/B/C</v>
      </c>
      <c r="C20" s="161">
        <f>IF('选型表'!Q20="","",'选型表'!Q20)</f>
      </c>
      <c r="D20" s="162">
        <f>IF('选型表'!R20="","",'选型表'!R20)</f>
      </c>
      <c r="E20" s="148">
        <f>IF('选型表'!E20="","",'选型表'!E20)</f>
        <v>3</v>
      </c>
      <c r="F20" s="148" t="str">
        <f>IF('选型表'!F20="","",'选型表'!F20)</f>
        <v>除氧水</v>
      </c>
      <c r="G20" s="148" t="str">
        <f>IF('选型表'!G20="","",'选型表'!G20)</f>
        <v>0.933</v>
      </c>
      <c r="H20" s="148" t="str">
        <f>IF('选型表'!H20="","",'选型表'!H20)</f>
        <v>132</v>
      </c>
      <c r="I20" s="148" t="str">
        <f>IF('选型表'!K20="","",'选型表'!K20)</f>
        <v>0.25</v>
      </c>
      <c r="J20" s="176" t="str">
        <f>IF('选型表'!L20="","",'选型表'!L20)</f>
        <v>8.3</v>
      </c>
      <c r="K20" s="148" t="str">
        <f>IF('选型表'!J20="","",'选型表'!J20)</f>
        <v>0.21</v>
      </c>
      <c r="L20" s="148" t="str">
        <f>IF('选型表'!I20="","",'选型表'!I20)</f>
        <v>0.288</v>
      </c>
      <c r="M20" s="148">
        <f>IF('选型表'!T20="","",'选型表'!T20)</f>
      </c>
      <c r="N20" s="148"/>
      <c r="O20" s="148"/>
      <c r="P20" s="176"/>
      <c r="Q20" s="148"/>
      <c r="R20" s="163" t="str">
        <f>IF('选型表'!Y20="","",'选型表'!Y20)</f>
        <v>C-6</v>
      </c>
      <c r="S20" s="163" t="str">
        <f>IF('选型表'!Z20="","",'选型表'!Z20)</f>
        <v>PLAN23</v>
      </c>
      <c r="T20" s="163" t="str">
        <f>IF('选型表'!AA20="","",'选型表'!AA20)</f>
        <v>K</v>
      </c>
      <c r="U20" s="163"/>
      <c r="V20" s="256" t="inlineStr">
        <is>
          <t>集装式机械密封 100%</t>
        </is>
      </c>
      <c r="W20" s="136"/>
      <c r="X20" s="136"/>
      <c r="Y20" s="136"/>
      <c r="Z20" s="136"/>
      <c r="AA20" s="136"/>
      <c r="AB20" s="136"/>
      <c r="AC20" s="138"/>
    </row>
    <row r="21" spans="1:30" s="33" customFormat="1" ht="60" customHeight="1">
      <c r="A21" s="160" t="str">
        <f>IF('选型表'!A21="","",'选型表'!A21)</f>
        <v>014</v>
      </c>
      <c r="B21" s="148" t="str">
        <f>IF('选型表'!C21="","",'选型表'!C21)</f>
        <v>P-7102A/B</v>
      </c>
      <c r="C21" s="161">
        <f>IF('选型表'!Q21="","",'选型表'!Q21)</f>
      </c>
      <c r="D21" s="162">
        <f>IF('选型表'!R21="","",'选型表'!R21)</f>
      </c>
      <c r="E21" s="148">
        <f>IF('选型表'!E21="","",'选型表'!E21)</f>
        <v>2</v>
      </c>
      <c r="F21" s="148" t="str">
        <f>IF('选型表'!F21="","",'选型表'!F21)</f>
        <v>除氧水</v>
      </c>
      <c r="G21" s="148" t="str">
        <f>IF('选型表'!G21="","",'选型表'!G21)</f>
        <v>0.933</v>
      </c>
      <c r="H21" s="148" t="str">
        <f>IF('选型表'!H21="","",'选型表'!H21)</f>
        <v>132</v>
      </c>
      <c r="I21" s="148" t="str">
        <f>IF('选型表'!K21="","",'选型表'!K21)</f>
        <v>0.25</v>
      </c>
      <c r="J21" s="176" t="str">
        <f>IF('选型表'!L21="","",'选型表'!L21)</f>
        <v>5.2</v>
      </c>
      <c r="K21" s="148" t="str">
        <f>IF('选型表'!J21="","",'选型表'!J21)</f>
        <v>0.21</v>
      </c>
      <c r="L21" s="148" t="str">
        <f>IF('选型表'!I21="","",'选型表'!I21)</f>
        <v>0.288</v>
      </c>
      <c r="M21" s="148">
        <f>IF('选型表'!T21="","",'选型表'!T21)</f>
      </c>
      <c r="N21" s="148"/>
      <c r="O21" s="148"/>
      <c r="P21" s="176"/>
      <c r="Q21" s="148"/>
      <c r="R21" s="163" t="str">
        <f>IF('选型表'!Y21="","",'选型表'!Y21)</f>
        <v>C-6</v>
      </c>
      <c r="S21" s="163" t="str">
        <f>IF('选型表'!Z21="","",'选型表'!Z21)</f>
        <v>PLAN23</v>
      </c>
      <c r="T21" s="163" t="str">
        <f>IF('选型表'!AA21="","",'选型表'!AA21)</f>
        <v>K</v>
      </c>
      <c r="U21" s="163"/>
      <c r="V21" s="256" t="inlineStr">
        <is>
          <t>集装式机械密封 100%</t>
        </is>
      </c>
      <c r="W21" s="136"/>
      <c r="X21" s="136"/>
      <c r="Y21" s="136"/>
      <c r="Z21" s="136"/>
      <c r="AA21" s="136"/>
      <c r="AB21" s="136"/>
      <c r="AC21" s="138"/>
    </row>
    <row r="22" spans="1:30" s="33" customFormat="1" ht="60" customHeight="1">
      <c r="A22" s="160" t="str">
        <f>IF('选型表'!A22="","",'选型表'!A22)</f>
        <v>015</v>
      </c>
      <c r="B22" s="148" t="str">
        <f>IF('选型表'!C22="","",'选型表'!C22)</f>
        <v>P-7103A/B</v>
      </c>
      <c r="C22" s="161">
        <f>IF('选型表'!Q22="","",'选型表'!Q22)</f>
      </c>
      <c r="D22" s="162">
        <f>IF('选型表'!R22="","",'选型表'!R22)</f>
      </c>
      <c r="E22" s="148">
        <f>IF('选型表'!E22="","",'选型表'!E22)</f>
        <v>2</v>
      </c>
      <c r="F22" s="148" t="str">
        <f>IF('选型表'!F22="","",'选型表'!F22)</f>
        <v>除氧水</v>
      </c>
      <c r="G22" s="148" t="str">
        <f>IF('选型表'!G22="","",'选型表'!G22)</f>
        <v>0.933</v>
      </c>
      <c r="H22" s="148" t="str">
        <f>IF('选型表'!H22="","",'选型表'!H22)</f>
        <v>132</v>
      </c>
      <c r="I22" s="148" t="str">
        <f>IF('选型表'!K22="","",'选型表'!K22)</f>
        <v>0.25</v>
      </c>
      <c r="J22" s="176" t="str">
        <f>IF('选型表'!L22="","",'选型表'!L22)</f>
        <v>2</v>
      </c>
      <c r="K22" s="148" t="str">
        <f>IF('选型表'!J22="","",'选型表'!J22)</f>
        <v>0.21</v>
      </c>
      <c r="L22" s="148" t="str">
        <f>IF('选型表'!I22="","",'选型表'!I22)</f>
        <v>0.288</v>
      </c>
      <c r="M22" s="148">
        <f>IF('选型表'!T22="","",'选型表'!T22)</f>
      </c>
      <c r="N22" s="148"/>
      <c r="O22" s="148"/>
      <c r="P22" s="176"/>
      <c r="Q22" s="148"/>
      <c r="R22" s="163" t="str">
        <f>IF('选型表'!Y22="","",'选型表'!Y22)</f>
        <v>C-6</v>
      </c>
      <c r="S22" s="163" t="str">
        <f>IF('选型表'!Z22="","",'选型表'!Z22)</f>
        <v>PLAN23</v>
      </c>
      <c r="T22" s="163" t="str">
        <f>IF('选型表'!AA22="","",'选型表'!AA22)</f>
        <v>K+密封函体</v>
      </c>
      <c r="U22" s="163"/>
      <c r="V22" s="256" t="inlineStr">
        <is>
          <t>集装式机械密封 100%</t>
        </is>
      </c>
      <c r="W22" s="136"/>
      <c r="X22" s="136"/>
      <c r="Y22" s="136"/>
      <c r="Z22" s="136"/>
      <c r="AA22" s="136"/>
      <c r="AB22" s="136"/>
      <c r="AC22" s="138"/>
    </row>
    <row r="23" spans="1:30" ht="23.1" customHeight="1">
      <c r="A23" s="164"/>
      <c r="B23" s="165"/>
      <c r="C23" s="166"/>
      <c r="D23" s="167" t="s">
        <v>154</v>
      </c>
      <c r="E23" s="168">
        <f>SUM(E8:E22)</f>
        <v>64</v>
      </c>
      <c r="F23" s="149" t="s">
        <v>182</v>
      </c>
      <c r="G23" s="149"/>
      <c r="H23" s="708"/>
      <c r="I23" s="708"/>
      <c r="J23" s="150"/>
      <c r="K23" s="708"/>
      <c r="L23" s="708"/>
      <c r="M23" s="151"/>
      <c r="N23" s="149"/>
      <c r="O23" s="152"/>
      <c r="P23" s="153"/>
      <c r="Q23" s="153"/>
      <c r="R23" s="153"/>
      <c r="S23" s="153"/>
      <c r="T23" s="153"/>
      <c r="U23" s="153"/>
      <c r="V23" s="153"/>
      <c r="W23" s="153"/>
      <c r="X23" s="153"/>
      <c r="Y23" s="153"/>
      <c r="Z23" s="153"/>
      <c r="AA23" s="168"/>
      <c r="AB23" s="153"/>
      <c r="AC23" s="169"/>
    </row>
    <row r="24" spans="1:30" s="30" customFormat="1" ht="23.1" customHeight="1">
      <c r="A24" s="729"/>
      <c r="B24" s="730"/>
      <c r="C24" s="730"/>
      <c r="D24" s="730"/>
      <c r="E24" s="730"/>
      <c r="F24" s="730"/>
      <c r="G24" s="730"/>
      <c r="H24" s="730"/>
      <c r="I24" s="730"/>
      <c r="J24" s="730"/>
      <c r="K24" s="730"/>
      <c r="L24" s="730"/>
      <c r="M24" s="730"/>
      <c r="N24" s="730"/>
      <c r="O24" s="730"/>
      <c r="P24" s="730"/>
      <c r="Q24" s="730"/>
      <c r="R24" s="730"/>
      <c r="S24" s="730"/>
      <c r="T24" s="730"/>
      <c r="U24" s="730"/>
      <c r="V24" s="730"/>
      <c r="W24" s="730"/>
      <c r="X24" s="730"/>
      <c r="Y24" s="730"/>
      <c r="Z24" s="730"/>
      <c r="AA24" s="730"/>
      <c r="AB24" s="730"/>
      <c r="AC24" s="731"/>
    </row>
    <row r="25" spans="1:30" s="30" customFormat="1" ht="108" customHeight="1">
      <c r="A25" s="732" t="s">
        <v>155</v>
      </c>
      <c r="B25" s="733"/>
      <c r="C25" s="733"/>
      <c r="D25" s="733"/>
      <c r="E25" s="733"/>
      <c r="F25" s="733"/>
      <c r="G25" s="733"/>
      <c r="H25" s="733"/>
      <c r="I25" s="733"/>
      <c r="J25" s="734" t="s">
        <v>185</v>
      </c>
      <c r="K25" s="733"/>
      <c r="L25" s="733"/>
      <c r="M25" s="733"/>
      <c r="N25" s="733"/>
      <c r="O25" s="918" t="inlineStr">
        <is>
          <t xml:space="preserve">其它约定事项：
1、所有泵的机封均采用集装式机械密封
2、所有机械密封轴套设计定位台，便于调节机封的压缩量
3、双端面机械密封选用双端面承压型防止机封内漏
4、机械密封保证正常使用不小于25000h
5、根据介质特性选择合适的机封O型圈材质，保证密封不泄露
6、机械密封推荐厂家：四川日机、约翰克兰（天津）、丹东克隆</t>
        </is>
      </c>
      <c r="P25" s="710"/>
      <c r="Q25" s="710"/>
      <c r="R25" s="710"/>
      <c r="S25" s="710"/>
      <c r="T25" s="710"/>
      <c r="U25" s="710"/>
      <c r="V25" s="710"/>
      <c r="W25" s="710"/>
      <c r="X25" s="710"/>
      <c r="Y25" s="710"/>
      <c r="Z25" s="710"/>
      <c r="AA25" s="710"/>
      <c r="AB25" s="710"/>
      <c r="AC25" s="711"/>
    </row>
    <row r="26" spans="1:30" s="30" customFormat="1" ht="72" customHeight="1">
      <c r="A26" s="726" t="s">
        <v>157</v>
      </c>
      <c r="B26" s="727"/>
      <c r="C26" s="727"/>
      <c r="D26" s="727"/>
      <c r="E26" s="727"/>
      <c r="F26" s="727"/>
      <c r="G26" s="727"/>
      <c r="H26" s="727"/>
      <c r="I26" s="727"/>
      <c r="J26" s="728" t="s">
        <v>187</v>
      </c>
      <c r="K26" s="727"/>
      <c r="L26" s="727"/>
      <c r="M26" s="727"/>
      <c r="N26" s="727"/>
      <c r="O26" s="712"/>
      <c r="P26" s="713"/>
      <c r="Q26" s="713"/>
      <c r="R26" s="713"/>
      <c r="S26" s="713"/>
      <c r="T26" s="713"/>
      <c r="U26" s="713"/>
      <c r="V26" s="713"/>
      <c r="W26" s="713"/>
      <c r="X26" s="713"/>
      <c r="Y26" s="713"/>
      <c r="Z26" s="713"/>
      <c r="AA26" s="713"/>
      <c r="AB26" s="713"/>
      <c r="AC26" s="714"/>
    </row>
    <row r="27" spans="1:30" s="30" customFormat="1" ht="28.5" customHeight="1">
      <c r="A27" s="699" t="s">
        <v>369</v>
      </c>
      <c r="B27" s="699"/>
      <c r="C27" s="699"/>
      <c r="D27" s="699"/>
      <c r="E27" s="699"/>
      <c r="F27" s="699"/>
      <c r="G27" s="699"/>
      <c r="H27" s="699"/>
      <c r="I27" s="699"/>
      <c r="J27" s="699"/>
      <c r="K27" s="699"/>
      <c r="L27" s="699"/>
      <c r="M27" s="699"/>
      <c r="N27" s="699"/>
      <c r="O27" s="699"/>
      <c r="P27" s="699"/>
      <c r="Q27" s="699"/>
      <c r="R27" s="699"/>
      <c r="S27" s="699"/>
      <c r="T27" s="699"/>
      <c r="U27" s="699"/>
      <c r="V27" s="699"/>
      <c r="W27" s="699"/>
      <c r="X27" s="699"/>
      <c r="Y27" s="699"/>
      <c r="Z27" s="699"/>
      <c r="AA27" s="699"/>
      <c r="AB27" s="699"/>
      <c r="AC27" s="699"/>
    </row>
    <row r="28" spans="1:30">
      <c r="A28" s="35"/>
    </row>
    <row r="33" spans="11:18">
      <c r="K33" s="700"/>
      <c r="L33" s="700"/>
      <c r="M33" s="700"/>
      <c r="N33" s="700"/>
      <c r="O33" s="700"/>
      <c r="P33" s="700"/>
      <c r="Q33" s="700"/>
      <c r="R33" s="700"/>
    </row>
  </sheetData>
  <sheetProtection formatCells="0" formatColumns="0" formatRows="0" insertColumns="0" insertRows="0" insertHyperlinks="0" deleteColumns="0" deleteRows="0" sort="0" autoFilter="0" pivotTables="0"/>
  <mergeCells count="60">
    <mergeCell ref="O25:AC26"/>
    <mergeCell ref="C5:D7"/>
    <mergeCell ref="Y6:Z7"/>
    <mergeCell ref="L2:U3"/>
    <mergeCell ref="J2:K3"/>
    <mergeCell ref="A26:I26"/>
    <mergeCell ref="J26:N26"/>
    <mergeCell ref="K23:L23"/>
    <mergeCell ref="A24:AC24"/>
    <mergeCell ref="A25:I25"/>
    <mergeCell ref="J25:N25"/>
    <mergeCell ref="Q5:Q7"/>
    <mergeCell ref="R5:R7"/>
    <mergeCell ref="S5:S7"/>
    <mergeCell ref="T5:T7"/>
    <mergeCell ref="U5:U7"/>
    <mergeCell ref="A27:AC27"/>
    <mergeCell ref="K33:R33"/>
    <mergeCell ref="A5:A7"/>
    <mergeCell ref="B5:B7"/>
    <mergeCell ref="E5:E7"/>
    <mergeCell ref="F6:F7"/>
    <mergeCell ref="G6:G7"/>
    <mergeCell ref="H6:H7"/>
    <mergeCell ref="K6:K7"/>
    <mergeCell ref="L6:L7"/>
    <mergeCell ref="M6:M7"/>
    <mergeCell ref="N6:N7"/>
    <mergeCell ref="O5:O7"/>
    <mergeCell ref="P5:P7"/>
    <mergeCell ref="I6:J6"/>
    <mergeCell ref="H23:I23"/>
    <mergeCell ref="AB3:AC3"/>
    <mergeCell ref="A4:V4"/>
    <mergeCell ref="W4:AA4"/>
    <mergeCell ref="AB4:AC4"/>
    <mergeCell ref="F5:N5"/>
    <mergeCell ref="W5:AA5"/>
    <mergeCell ref="AC5:AC7"/>
    <mergeCell ref="V5:V7"/>
    <mergeCell ref="W6:W7"/>
    <mergeCell ref="X6:X7"/>
    <mergeCell ref="AA6:AA7"/>
    <mergeCell ref="AB5:AB7"/>
    <mergeCell ref="AD1:AD6"/>
    <mergeCell ref="P1:V1"/>
    <mergeCell ref="A2:B2"/>
    <mergeCell ref="C2:I2"/>
    <mergeCell ref="W2:X2"/>
    <mergeCell ref="Y2:AA2"/>
    <mergeCell ref="A1:B1"/>
    <mergeCell ref="C1:H1"/>
    <mergeCell ref="I1:J1"/>
    <mergeCell ref="K1:L1"/>
    <mergeCell ref="M1:O1"/>
    <mergeCell ref="AB2:AC2"/>
    <mergeCell ref="A3:B3"/>
    <mergeCell ref="C3:I3"/>
    <mergeCell ref="W3:X3"/>
    <mergeCell ref="Y3:AA3"/>
  </mergeCells>
  <phoneticPr fontId="58" type="noConversion"/>
  <printOptions horizontalCentered="1"/>
  <pageMargins left="0.2" right="0.118110236220472" top="0.17" bottom="0.16" header="0.23" footer="0.16"/>
  <pageSetup paperSize="9" orientation="landscape" r:id="rId1" fitToWidth="1" fitToHeight="0"/>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0"/>
  <sheetViews>
    <sheetView view="pageBreakPreview" topLeftCell="A6" zoomScaleNormal="80" zoomScaleSheetLayoutView="100" workbookViewId="0">
      <selection activeCell="G12" sqref="G12:I13"/>
    </sheetView>
  </sheetViews>
  <sheetFormatPr defaultColWidth="9" defaultRowHeight="16.8"/>
  <cols>
    <col min="1" max="1" width="7.59765625" style="203" customWidth="1"/>
    <col min="2" max="2" width="13.69921875" style="203" customWidth="1"/>
    <col min="3" max="3" width="7.3984375" style="204" customWidth="1"/>
    <col min="4" max="4" width="14.3984375" style="204" customWidth="1"/>
    <col min="5" max="6" width="19.8984375" style="203" customWidth="1"/>
    <col min="7" max="7" width="8.19921875" style="203" customWidth="1"/>
    <col min="8" max="8" width="3.8984375" style="203" customWidth="1"/>
    <col min="9" max="9" width="10" style="203" customWidth="1"/>
    <col min="10" max="10" width="12.09765625" style="203" customWidth="1"/>
    <col min="11" max="11" width="14.69921875" style="203" customWidth="1"/>
    <col min="12" max="12" width="8.3984375" style="203" customWidth="1"/>
    <col min="13" max="13" width="9.8984375" style="203" customWidth="1"/>
    <col min="14" max="14" width="7.09765625" style="203" customWidth="1"/>
    <col min="15" max="15" width="8.09765625" style="203" customWidth="1"/>
    <col min="16" max="16" width="8.69921875" style="203" customWidth="1"/>
    <col min="17" max="17" width="10.5" style="203" customWidth="1"/>
    <col min="18" max="18" width="7.09765625" style="203" customWidth="1"/>
    <col min="19" max="19" width="18.69921875" style="203" customWidth="1"/>
    <col min="20" max="20" width="24.8984375" style="203" customWidth="1"/>
    <col min="21" max="16384" width="9" style="203"/>
  </cols>
  <sheetData>
    <row r="1" spans="1:21" ht="0.9" customHeight="1"/>
    <row r="2" spans="1:21" ht="0.9" customHeight="1"/>
    <row r="3" spans="1:21" s="207" customFormat="1" ht="22.5" customHeight="1" thickBot="1">
      <c r="A3" s="800" t="s">
        <v>159</v>
      </c>
      <c r="B3" s="800"/>
      <c r="C3" s="801"/>
      <c r="D3" s="801"/>
      <c r="E3" s="801"/>
      <c r="F3" s="205"/>
      <c r="G3" s="802" t="s">
        <v>160</v>
      </c>
      <c r="H3" s="802"/>
      <c r="I3" s="803">
        <f>IF('封面'!E8="","",'封面'!E8)</f>
      </c>
      <c r="J3" s="803"/>
      <c r="K3" s="206"/>
      <c r="L3" s="802" t="s">
        <v>130</v>
      </c>
      <c r="M3" s="802"/>
      <c r="N3" s="802"/>
      <c r="O3" s="803"/>
      <c r="P3" s="803"/>
      <c r="Q3" s="803"/>
      <c r="R3" s="803"/>
      <c r="S3" s="803"/>
      <c r="T3" s="462" t="s">
        <v>161</v>
      </c>
    </row>
    <row r="4" spans="1:21" s="211" customFormat="1" ht="33.75" customHeight="1" thickTop="1">
      <c r="A4" s="789" t="s">
        <v>0</v>
      </c>
      <c r="B4" s="790"/>
      <c r="C4" s="791"/>
      <c r="D4" s="792"/>
      <c r="E4" s="792"/>
      <c r="F4" s="793"/>
      <c r="G4" s="208"/>
      <c r="H4" s="209"/>
      <c r="I4" s="794" t="s">
        <v>162</v>
      </c>
      <c r="J4" s="794"/>
      <c r="K4" s="794"/>
      <c r="L4" s="795"/>
      <c r="M4" s="798" t="s">
        <v>132</v>
      </c>
      <c r="N4" s="799"/>
      <c r="O4" s="790"/>
      <c r="P4" s="790"/>
      <c r="Q4" s="210" t="s">
        <v>163</v>
      </c>
      <c r="R4" s="790"/>
      <c r="S4" s="806"/>
      <c r="T4" s="462"/>
    </row>
    <row r="5" spans="1:21" s="211" customFormat="1" ht="41.25" customHeight="1" thickBot="1">
      <c r="A5" s="782" t="s">
        <v>133</v>
      </c>
      <c r="B5" s="783"/>
      <c r="C5" s="784"/>
      <c r="D5" s="785"/>
      <c r="E5" s="785"/>
      <c r="F5" s="786"/>
      <c r="G5" s="212"/>
      <c r="H5" s="213"/>
      <c r="I5" s="796"/>
      <c r="J5" s="796"/>
      <c r="K5" s="796"/>
      <c r="L5" s="797"/>
      <c r="M5" s="787" t="s">
        <v>134</v>
      </c>
      <c r="N5" s="788"/>
      <c r="O5" s="783"/>
      <c r="P5" s="783"/>
      <c r="Q5" s="214" t="s">
        <v>135</v>
      </c>
      <c r="R5" s="804"/>
      <c r="S5" s="805"/>
      <c r="T5" s="462"/>
    </row>
    <row r="6" spans="1:21" s="216" customFormat="1" ht="30" customHeight="1" thickTop="1">
      <c r="A6" s="776" t="s">
        <v>164</v>
      </c>
      <c r="B6" s="634" t="s">
        <v>138</v>
      </c>
      <c r="C6" s="778" t="s">
        <v>139</v>
      </c>
      <c r="D6" s="779"/>
      <c r="E6" s="634" t="s">
        <v>142</v>
      </c>
      <c r="F6" s="215" t="s">
        <v>165</v>
      </c>
      <c r="G6" s="215" t="s">
        <v>166</v>
      </c>
      <c r="H6" s="634" t="s">
        <v>118</v>
      </c>
      <c r="I6" s="633" t="s">
        <v>167</v>
      </c>
      <c r="J6" s="773" t="s">
        <v>168</v>
      </c>
      <c r="K6" s="773" t="s">
        <v>169</v>
      </c>
      <c r="L6" s="773" t="s">
        <v>170</v>
      </c>
      <c r="M6" s="775" t="s">
        <v>171</v>
      </c>
      <c r="N6" s="773" t="s">
        <v>172</v>
      </c>
      <c r="O6" s="775" t="s">
        <v>173</v>
      </c>
      <c r="P6" s="215" t="s">
        <v>174</v>
      </c>
      <c r="Q6" s="215" t="s">
        <v>152</v>
      </c>
      <c r="R6" s="215" t="s">
        <v>175</v>
      </c>
      <c r="S6" s="807" t="s">
        <v>176</v>
      </c>
      <c r="T6" s="462"/>
    </row>
    <row r="7" spans="1:21" s="216" customFormat="1" ht="30" customHeight="1">
      <c r="A7" s="777"/>
      <c r="B7" s="631"/>
      <c r="C7" s="780"/>
      <c r="D7" s="781"/>
      <c r="E7" s="631"/>
      <c r="F7" s="217" t="s">
        <v>177</v>
      </c>
      <c r="G7" s="217" t="s">
        <v>178</v>
      </c>
      <c r="H7" s="631"/>
      <c r="I7" s="634"/>
      <c r="J7" s="774"/>
      <c r="K7" s="774"/>
      <c r="L7" s="774"/>
      <c r="M7" s="774"/>
      <c r="N7" s="774"/>
      <c r="O7" s="774"/>
      <c r="P7" s="217" t="s">
        <v>179</v>
      </c>
      <c r="Q7" s="217" t="s">
        <v>179</v>
      </c>
      <c r="R7" s="217" t="s">
        <v>180</v>
      </c>
      <c r="S7" s="808"/>
      <c r="T7" s="462"/>
    </row>
    <row r="8" spans="1:21" s="223" customFormat="1" ht="39.9" customHeight="1">
      <c r="A8" s="218" t="str">
        <f>IF('选型表'!A8="","",'选型表'!A8)</f>
        <v>001</v>
      </c>
      <c r="B8" s="219" t="str">
        <f>IF('选型表'!C8="","",'选型表'!C8)</f>
        <v>P0702A/B/C</v>
      </c>
      <c r="C8" s="179"/>
      <c r="D8" s="235">
        <f>IF('选型表'!R8="","",'选型表'!R8)</f>
      </c>
      <c r="E8" s="176">
        <f>IF('选型表'!AB8="","",'选型表'!AB8)</f>
      </c>
      <c r="F8" s="177">
        <f>IF('选型表'!T8="","",'选型表'!T8)</f>
      </c>
      <c r="G8" s="176">
        <f>IF('选型表'!AC8="","",'选型表'!AC8)</f>
      </c>
      <c r="H8" s="220">
        <f>IF('选型表'!E8="","",'选型表'!E8)</f>
        <v>3</v>
      </c>
      <c r="I8" s="221"/>
      <c r="J8" s="283"/>
      <c r="K8" s="284" t="inlineStr">
        <is>
          <t>非防爆/IP55/F</t>
        </is>
      </c>
      <c r="L8" s="283" t="inlineStr">
        <is>
          <t>B</t>
        </is>
      </c>
      <c r="M8" s="283" t="inlineStr">
        <is>
          <t>SKF/FAG</t>
        </is>
      </c>
      <c r="N8" s="283" t="inlineStr">
        <is>
          <t>铠装电缆⏎喇叭口</t>
        </is>
      </c>
      <c r="O8" s="283" t="inlineStr">
        <is>
          <t>室外</t>
        </is>
      </c>
      <c r="P8" s="221"/>
      <c r="Q8" s="221"/>
      <c r="R8" s="221"/>
      <c r="S8" s="222"/>
      <c r="T8" s="462"/>
    </row>
    <row r="9" spans="1:21" s="223" customFormat="1" ht="39.9" customHeight="1">
      <c r="A9" s="218" t="str">
        <f>IF('选型表'!A9="","",'选型表'!A9)</f>
        <v>002</v>
      </c>
      <c r="B9" s="219" t="str">
        <f>IF('选型表'!C9="","",'选型表'!C9)</f>
        <v>P0703A1/A2/B1/B2/C1/C2/D1/D2</v>
      </c>
      <c r="C9" s="179"/>
      <c r="D9" s="235">
        <f>IF('选型表'!R9="","",'选型表'!R9)</f>
      </c>
      <c r="E9" s="176">
        <f>IF('选型表'!AB9="","",'选型表'!AB9)</f>
      </c>
      <c r="F9" s="177">
        <f>IF('选型表'!T9="","",'选型表'!T9)</f>
      </c>
      <c r="G9" s="176">
        <f>IF('选型表'!AC9="","",'选型表'!AC9)</f>
      </c>
      <c r="H9" s="220">
        <f>IF('选型表'!E9="","",'选型表'!E9)</f>
        <v>8</v>
      </c>
      <c r="I9" s="221"/>
      <c r="J9" s="283"/>
      <c r="K9" s="284" t="inlineStr">
        <is>
          <t>非防爆/IP55/F</t>
        </is>
      </c>
      <c r="L9" s="283" t="inlineStr">
        <is>
          <t>B</t>
        </is>
      </c>
      <c r="M9" s="283" t="inlineStr">
        <is>
          <t>SKF/FAG</t>
        </is>
      </c>
      <c r="N9" s="283" t="inlineStr">
        <is>
          <t>铠装电缆⏎喇叭口</t>
        </is>
      </c>
      <c r="O9" s="283" t="inlineStr">
        <is>
          <t>室外</t>
        </is>
      </c>
      <c r="P9" s="221"/>
      <c r="Q9" s="221"/>
      <c r="R9" s="221"/>
      <c r="S9" s="222"/>
    </row>
    <row r="10" spans="1:21" s="223" customFormat="1" ht="39.9" customHeight="1">
      <c r="A10" s="218" t="str">
        <f>IF('选型表'!A10="","",'选型表'!A10)</f>
        <v>003</v>
      </c>
      <c r="B10" s="219" t="str">
        <f>IF('选型表'!C10="","",'选型表'!C10)</f>
        <v>P0704A1/A2/B1/B2/C1/C2/D1/D2</v>
      </c>
      <c r="C10" s="179"/>
      <c r="D10" s="235">
        <f>IF('选型表'!R10="","",'选型表'!R10)</f>
      </c>
      <c r="E10" s="176">
        <f>IF('选型表'!AB10="","",'选型表'!AB10)</f>
      </c>
      <c r="F10" s="177">
        <f>IF('选型表'!T10="","",'选型表'!T10)</f>
      </c>
      <c r="G10" s="176">
        <f>IF('选型表'!AC10="","",'选型表'!AC10)</f>
      </c>
      <c r="H10" s="220">
        <f>IF('选型表'!E10="","",'选型表'!E10)</f>
        <v>8</v>
      </c>
      <c r="I10" s="221"/>
      <c r="J10" s="283"/>
      <c r="K10" s="284" t="inlineStr">
        <is>
          <t>非防爆/IP55/F</t>
        </is>
      </c>
      <c r="L10" s="283" t="inlineStr">
        <is>
          <t>B</t>
        </is>
      </c>
      <c r="M10" s="283" t="inlineStr">
        <is>
          <t>SKF/FAG</t>
        </is>
      </c>
      <c r="N10" s="283" t="inlineStr">
        <is>
          <t>铠装电缆⏎喇叭口</t>
        </is>
      </c>
      <c r="O10" s="283" t="inlineStr">
        <is>
          <t>室外</t>
        </is>
      </c>
      <c r="P10" s="221"/>
      <c r="Q10" s="221"/>
      <c r="R10" s="221"/>
      <c r="S10" s="222"/>
      <c r="T10" s="462"/>
    </row>
    <row r="11" spans="1:21" s="223" customFormat="1" ht="39.9" customHeight="1">
      <c r="A11" s="218" t="str">
        <f>IF('选型表'!A11="","",'选型表'!A11)</f>
        <v>004</v>
      </c>
      <c r="B11" s="219" t="str">
        <f>IF('选型表'!C11="","",'选型表'!C11)</f>
        <v>P0705A1/A2/B1/B2/C1/C2/D1/D2</v>
      </c>
      <c r="C11" s="179"/>
      <c r="D11" s="235">
        <f>IF('选型表'!R11="","",'选型表'!R11)</f>
      </c>
      <c r="E11" s="176">
        <f>IF('选型表'!AB11="","",'选型表'!AB11)</f>
      </c>
      <c r="F11" s="177">
        <f>IF('选型表'!T11="","",'选型表'!T11)</f>
      </c>
      <c r="G11" s="176">
        <f>IF('选型表'!AC11="","",'选型表'!AC11)</f>
      </c>
      <c r="H11" s="220">
        <f>IF('选型表'!E11="","",'选型表'!E11)</f>
        <v>8</v>
      </c>
      <c r="I11" s="221"/>
      <c r="J11" s="283"/>
      <c r="K11" s="284" t="inlineStr">
        <is>
          <t>非防爆/IP55/F</t>
        </is>
      </c>
      <c r="L11" s="283" t="inlineStr">
        <is>
          <t>B</t>
        </is>
      </c>
      <c r="M11" s="283" t="inlineStr">
        <is>
          <t>SKF/FAG</t>
        </is>
      </c>
      <c r="N11" s="283" t="inlineStr">
        <is>
          <t>铠装电缆⏎喇叭口</t>
        </is>
      </c>
      <c r="O11" s="283" t="inlineStr">
        <is>
          <t>室外</t>
        </is>
      </c>
      <c r="P11" s="221"/>
      <c r="Q11" s="221"/>
      <c r="R11" s="221"/>
      <c r="S11" s="222"/>
      <c r="T11" s="462"/>
    </row>
    <row r="12" spans="1:21" s="223" customFormat="1" ht="39.9" customHeight="1">
      <c r="A12" s="218" t="str">
        <f>IF('选型表'!A12="","",'选型表'!A12)</f>
        <v>005</v>
      </c>
      <c r="B12" s="219" t="str">
        <f>IF('选型表'!C12="","",'选型表'!C12)</f>
        <v>P0706A/B/C/D</v>
      </c>
      <c r="C12" s="179"/>
      <c r="D12" s="235">
        <f>IF('选型表'!R12="","",'选型表'!R12)</f>
      </c>
      <c r="E12" s="176">
        <f>IF('选型表'!AB12="","",'选型表'!AB12)</f>
      </c>
      <c r="F12" s="177">
        <f>IF('选型表'!T12="","",'选型表'!T12)</f>
      </c>
      <c r="G12" s="176">
        <f>IF('选型表'!AC12="","",'选型表'!AC12)</f>
      </c>
      <c r="H12" s="220">
        <f>IF('选型表'!E12="","",'选型表'!E12)</f>
        <v>4</v>
      </c>
      <c r="I12" s="221"/>
      <c r="J12" s="283"/>
      <c r="K12" s="284" t="inlineStr">
        <is>
          <t>非防爆/IP55/F</t>
        </is>
      </c>
      <c r="L12" s="283" t="inlineStr">
        <is>
          <t>B</t>
        </is>
      </c>
      <c r="M12" s="283" t="inlineStr">
        <is>
          <t>SKF/FAG</t>
        </is>
      </c>
      <c r="N12" s="283" t="inlineStr">
        <is>
          <t>铠装电缆⏎喇叭口</t>
        </is>
      </c>
      <c r="O12" s="283" t="inlineStr">
        <is>
          <t>室外</t>
        </is>
      </c>
      <c r="P12" s="221"/>
      <c r="Q12" s="221"/>
      <c r="R12" s="221"/>
      <c r="S12" s="222"/>
      <c r="T12" s="462"/>
    </row>
    <row r="13" spans="1:21" s="223" customFormat="1" ht="39.9" customHeight="1">
      <c r="A13" s="218" t="str">
        <f>IF('选型表'!A13="","",'选型表'!A13)</f>
        <v>006</v>
      </c>
      <c r="B13" s="219" t="str">
        <f>IF('选型表'!C13="","",'选型表'!C13)</f>
        <v>P0801A1/A2/B1/B2/C1/C2/D1/D2</v>
      </c>
      <c r="C13" s="179"/>
      <c r="D13" s="235">
        <f>IF('选型表'!R13="","",'选型表'!R13)</f>
      </c>
      <c r="E13" s="176">
        <f>IF('选型表'!AB13="","",'选型表'!AB13)</f>
      </c>
      <c r="F13" s="177">
        <f>IF('选型表'!T13="","",'选型表'!T13)</f>
      </c>
      <c r="G13" s="176">
        <f>IF('选型表'!AC13="","",'选型表'!AC13)</f>
      </c>
      <c r="H13" s="220">
        <f>IF('选型表'!E13="","",'选型表'!E13)</f>
        <v>8</v>
      </c>
      <c r="I13" s="221"/>
      <c r="J13" s="283" t="inlineStr">
        <is>
          <t>10K/3/50</t>
        </is>
      </c>
      <c r="K13" s="284" t="inlineStr">
        <is>
          <t>expzⅡCT4/IP55/F</t>
        </is>
      </c>
      <c r="L13" s="283" t="inlineStr">
        <is>
          <t>B</t>
        </is>
      </c>
      <c r="M13" s="283"/>
      <c r="N13" s="283" t="inlineStr">
        <is>
          <t>铠装电缆⏎喇叭口</t>
        </is>
      </c>
      <c r="O13" s="283" t="inlineStr">
        <is>
          <t>室外</t>
        </is>
      </c>
      <c r="P13" s="221"/>
      <c r="Q13" s="221"/>
      <c r="R13" s="221"/>
      <c r="S13" s="222"/>
      <c r="T13" s="462"/>
    </row>
    <row r="14" spans="1:21" s="223" customFormat="1" ht="39.9" customHeight="1">
      <c r="A14" s="218" t="str">
        <f>IF('选型表'!A14="","",'选型表'!A14)</f>
        <v>007</v>
      </c>
      <c r="B14" s="219" t="str">
        <f>IF('选型表'!C14="","",'选型表'!C14)</f>
        <v>P0802A1/A2/B1/B2/C1/C2/D1/D2</v>
      </c>
      <c r="C14" s="179"/>
      <c r="D14" s="235">
        <f>IF('选型表'!R14="","",'选型表'!R14)</f>
      </c>
      <c r="E14" s="176" t="str">
        <f>IF('选型表'!AB14="","",'选型表'!AB14)</f>
        <v>YBX5</v>
      </c>
      <c r="F14" s="177">
        <f>IF('选型表'!T14="","",'选型表'!T14)</f>
      </c>
      <c r="G14" s="176">
        <f>IF('选型表'!AC14="","",'选型表'!AC14)</f>
      </c>
      <c r="H14" s="220">
        <f>IF('选型表'!E14="","",'选型表'!E14)</f>
        <v>8</v>
      </c>
      <c r="I14" s="221"/>
      <c r="J14" s="283" t="inlineStr">
        <is>
          <t>380/3/50</t>
        </is>
      </c>
      <c r="K14" s="284" t="inlineStr">
        <is>
          <t>dIICT4/IP55/F</t>
        </is>
      </c>
      <c r="L14" s="283" t="inlineStr">
        <is>
          <t>B</t>
        </is>
      </c>
      <c r="M14" s="283" t="inlineStr">
        <is>
          <t>SKF/FAG</t>
        </is>
      </c>
      <c r="N14" s="283" t="inlineStr">
        <is>
          <t>铠装电缆⏎喇叭口</t>
        </is>
      </c>
      <c r="O14" s="283" t="inlineStr">
        <is>
          <t>室外</t>
        </is>
      </c>
      <c r="P14" s="221"/>
      <c r="Q14" s="221"/>
      <c r="R14" s="221"/>
      <c r="S14" s="222"/>
      <c r="T14" s="462"/>
    </row>
    <row r="15" spans="1:21" s="223" customFormat="1" ht="39.9" customHeight="1">
      <c r="A15" s="218" t="str">
        <f>IF('选型表'!A15="","",'选型表'!A15)</f>
        <v>008</v>
      </c>
      <c r="B15" s="219" t="str">
        <f>IF('选型表'!C15="","",'选型表'!C15)</f>
        <v>P0804A12/B12/C12</v>
      </c>
      <c r="C15" s="179"/>
      <c r="D15" s="235">
        <f>IF('选型表'!R15="","",'选型表'!R15)</f>
      </c>
      <c r="E15" s="176">
        <f>IF('选型表'!AB15="","",'选型表'!AB15)</f>
      </c>
      <c r="F15" s="177">
        <f>IF('选型表'!T15="","",'选型表'!T15)</f>
      </c>
      <c r="G15" s="176">
        <f>IF('选型表'!AC15="","",'选型表'!AC15)</f>
      </c>
      <c r="H15" s="220">
        <f>IF('选型表'!E15="","",'选型表'!E15)</f>
      </c>
      <c r="I15" s="221"/>
      <c r="J15" s="283"/>
      <c r="K15" s="284" t="inlineStr">
        <is>
          <t>非防爆/IP55/F</t>
        </is>
      </c>
      <c r="L15" s="283" t="inlineStr">
        <is>
          <t>B</t>
        </is>
      </c>
      <c r="M15" s="283" t="inlineStr">
        <is>
          <t>SKF/FAG</t>
        </is>
      </c>
      <c r="N15" s="283" t="inlineStr">
        <is>
          <t>铠装电缆⏎喇叭口</t>
        </is>
      </c>
      <c r="O15" s="283" t="inlineStr">
        <is>
          <t>室外</t>
        </is>
      </c>
      <c r="P15" s="221"/>
      <c r="Q15" s="221"/>
      <c r="R15" s="221"/>
      <c r="S15" s="222"/>
      <c r="T15" s="462"/>
    </row>
    <row r="16" spans="1:21" s="223" customFormat="1" ht="39.9" customHeight="1">
      <c r="A16" s="218" t="str">
        <f>IF('选型表'!A16="","",'选型表'!A16)</f>
        <v>009</v>
      </c>
      <c r="B16" s="219" t="str">
        <f>IF('选型表'!C16="","",'选型表'!C16)</f>
        <v>P0805A/B/C</v>
      </c>
      <c r="C16" s="179"/>
      <c r="D16" s="235">
        <f>IF('选型表'!R16="","",'选型表'!R16)</f>
      </c>
      <c r="E16" s="176">
        <f>IF('选型表'!AB16="","",'选型表'!AB16)</f>
      </c>
      <c r="F16" s="177">
        <f>IF('选型表'!T16="","",'选型表'!T16)</f>
      </c>
      <c r="G16" s="176">
        <f>IF('选型表'!AC16="","",'选型表'!AC16)</f>
      </c>
      <c r="H16" s="220">
        <f>IF('选型表'!E16="","",'选型表'!E16)</f>
        <v>3</v>
      </c>
      <c r="I16" s="221"/>
      <c r="J16" s="283"/>
      <c r="K16" s="284" t="inlineStr">
        <is>
          <t>非防爆/IP55/F</t>
        </is>
      </c>
      <c r="L16" s="283" t="inlineStr">
        <is>
          <t>B</t>
        </is>
      </c>
      <c r="M16" s="283" t="inlineStr">
        <is>
          <t>SKF/FAG</t>
        </is>
      </c>
      <c r="N16" s="283" t="inlineStr">
        <is>
          <t>铠装电缆⏎喇叭口</t>
        </is>
      </c>
      <c r="O16" s="283" t="inlineStr">
        <is>
          <t>室外</t>
        </is>
      </c>
      <c r="P16" s="221"/>
      <c r="Q16" s="221"/>
      <c r="R16" s="221"/>
      <c r="S16" s="222"/>
      <c r="T16" s="462"/>
    </row>
    <row r="17" spans="1:21" s="223" customFormat="1" ht="39.9" customHeight="1">
      <c r="A17" s="218" t="str">
        <f>IF('选型表'!A17="","",'选型表'!A17)</f>
        <v>010</v>
      </c>
      <c r="B17" s="219" t="str">
        <f>IF('选型表'!C17="","",'选型表'!C17)</f>
        <v>P0811A/B/C</v>
      </c>
      <c r="C17" s="179"/>
      <c r="D17" s="235">
        <f>IF('选型表'!R17="","",'选型表'!R17)</f>
      </c>
      <c r="E17" s="176">
        <f>IF('选型表'!AB17="","",'选型表'!AB17)</f>
      </c>
      <c r="F17" s="177">
        <f>IF('选型表'!T17="","",'选型表'!T17)</f>
      </c>
      <c r="G17" s="176">
        <f>IF('选型表'!AC17="","",'选型表'!AC17)</f>
      </c>
      <c r="H17" s="220">
        <f>IF('选型表'!E17="","",'选型表'!E17)</f>
        <v>3</v>
      </c>
      <c r="I17" s="221"/>
      <c r="J17" s="283"/>
      <c r="K17" s="284" t="inlineStr">
        <is>
          <t>非防爆/IP55/F</t>
        </is>
      </c>
      <c r="L17" s="283" t="inlineStr">
        <is>
          <t>B</t>
        </is>
      </c>
      <c r="M17" s="283" t="inlineStr">
        <is>
          <t>SKF/FAG</t>
        </is>
      </c>
      <c r="N17" s="283" t="inlineStr">
        <is>
          <t>铠装电缆⏎喇叭口</t>
        </is>
      </c>
      <c r="O17" s="283" t="inlineStr">
        <is>
          <t>室外</t>
        </is>
      </c>
      <c r="P17" s="221"/>
      <c r="Q17" s="221"/>
      <c r="R17" s="221"/>
      <c r="S17" s="222"/>
      <c r="T17" s="462"/>
    </row>
    <row r="18" spans="1:21" s="223" customFormat="1" ht="39.9" customHeight="1">
      <c r="A18" s="218" t="str">
        <f>IF('选型表'!A18="","",'选型表'!A18)</f>
        <v>011</v>
      </c>
      <c r="B18" s="219" t="str">
        <f>IF('选型表'!C18="","",'选型表'!C18)</f>
        <v>P1004AB</v>
      </c>
      <c r="C18" s="179"/>
      <c r="D18" s="235">
        <f>IF('选型表'!R18="","",'选型表'!R18)</f>
      </c>
      <c r="E18" s="176" t="str">
        <f>IF('选型表'!AB18="","",'选型表'!AB18)</f>
        <v>YBX3</v>
      </c>
      <c r="F18" s="177">
        <f>IF('选型表'!T18="","",'选型表'!T18)</f>
      </c>
      <c r="G18" s="176">
        <f>IF('选型表'!AC18="","",'选型表'!AC18)</f>
      </c>
      <c r="H18" s="220">
        <f>IF('选型表'!E18="","",'选型表'!E18)</f>
        <v>2</v>
      </c>
      <c r="I18" s="221"/>
      <c r="J18" s="283" t="inlineStr">
        <is>
          <t>10K/3/50</t>
        </is>
      </c>
      <c r="K18" s="284" t="inlineStr">
        <is>
          <t>dIICT4/IP55/F</t>
        </is>
      </c>
      <c r="L18" s="283" t="inlineStr">
        <is>
          <t>B</t>
        </is>
      </c>
      <c r="M18" s="283" t="inlineStr">
        <is>
          <t>SKF/FAG</t>
        </is>
      </c>
      <c r="N18" s="283" t="inlineStr">
        <is>
          <t>铠装电缆⏎喇叭口</t>
        </is>
      </c>
      <c r="O18" s="283" t="inlineStr">
        <is>
          <t>室外</t>
        </is>
      </c>
      <c r="P18" s="221"/>
      <c r="Q18" s="221"/>
      <c r="R18" s="221"/>
      <c r="S18" s="222"/>
      <c r="T18" s="462"/>
    </row>
    <row r="19" spans="1:21" s="223" customFormat="1" ht="39.9" customHeight="1">
      <c r="A19" s="218" t="str">
        <f>IF('选型表'!A19="","",'选型表'!A19)</f>
        <v>012</v>
      </c>
      <c r="B19" s="219" t="str">
        <f>IF('选型表'!C19="","",'选型表'!C19)</f>
        <v>P1801AB</v>
      </c>
      <c r="C19" s="179"/>
      <c r="D19" s="235">
        <f>IF('选型表'!R19="","",'选型表'!R19)</f>
      </c>
      <c r="E19" s="176">
        <f>IF('选型表'!AB19="","",'选型表'!AB19)</f>
      </c>
      <c r="F19" s="177">
        <f>IF('选型表'!T19="","",'选型表'!T19)</f>
      </c>
      <c r="G19" s="176">
        <f>IF('选型表'!AC19="","",'选型表'!AC19)</f>
      </c>
      <c r="H19" s="220">
        <f>IF('选型表'!E19="","",'选型表'!E19)</f>
        <v>2</v>
      </c>
      <c r="I19" s="221"/>
      <c r="J19" s="283"/>
      <c r="K19" s="284" t="inlineStr">
        <is>
          <t>非防爆/IP55/F</t>
        </is>
      </c>
      <c r="L19" s="283" t="inlineStr">
        <is>
          <t>B</t>
        </is>
      </c>
      <c r="M19" s="283" t="inlineStr">
        <is>
          <t>SKF/FAG</t>
        </is>
      </c>
      <c r="N19" s="283" t="inlineStr">
        <is>
          <t>铠装电缆⏎喇叭口</t>
        </is>
      </c>
      <c r="O19" s="283" t="inlineStr">
        <is>
          <t>室外</t>
        </is>
      </c>
      <c r="P19" s="221"/>
      <c r="Q19" s="221"/>
      <c r="R19" s="221"/>
      <c r="S19" s="222"/>
      <c r="T19" s="462"/>
    </row>
    <row r="20" spans="1:21" s="223" customFormat="1" ht="39.9" customHeight="1">
      <c r="A20" s="218" t="str">
        <f>IF('选型表'!A20="","",'选型表'!A20)</f>
        <v>013</v>
      </c>
      <c r="B20" s="219" t="str">
        <f>IF('选型表'!C20="","",'选型表'!C20)</f>
        <v>P-7101A/B/C</v>
      </c>
      <c r="C20" s="179"/>
      <c r="D20" s="235">
        <f>IF('选型表'!R20="","",'选型表'!R20)</f>
      </c>
      <c r="E20" s="176">
        <f>IF('选型表'!AB20="","",'选型表'!AB20)</f>
      </c>
      <c r="F20" s="177">
        <f>IF('选型表'!T20="","",'选型表'!T20)</f>
      </c>
      <c r="G20" s="176">
        <f>IF('选型表'!AC20="","",'选型表'!AC20)</f>
      </c>
      <c r="H20" s="220">
        <f>IF('选型表'!E20="","",'选型表'!E20)</f>
        <v>3</v>
      </c>
      <c r="I20" s="221"/>
      <c r="J20" s="283" t="inlineStr">
        <is>
          <t>10K/3/50</t>
        </is>
      </c>
      <c r="K20" s="284" t="inlineStr">
        <is>
          <t>非防爆/IP55/F</t>
        </is>
      </c>
      <c r="L20" s="283" t="inlineStr">
        <is>
          <t>B</t>
        </is>
      </c>
      <c r="M20" s="283" t="inlineStr">
        <is>
          <t>SKF/FAG</t>
        </is>
      </c>
      <c r="N20" s="283" t="inlineStr">
        <is>
          <t>铠装电缆⏎喇叭口</t>
        </is>
      </c>
      <c r="O20" s="283" t="inlineStr">
        <is>
          <t>室外</t>
        </is>
      </c>
      <c r="P20" s="221"/>
      <c r="Q20" s="221"/>
      <c r="R20" s="221"/>
      <c r="S20" s="222"/>
      <c r="T20" s="462"/>
    </row>
    <row r="21" spans="1:21" s="223" customFormat="1" ht="39.9" customHeight="1">
      <c r="A21" s="218" t="str">
        <f>IF('选型表'!A21="","",'选型表'!A21)</f>
        <v>014</v>
      </c>
      <c r="B21" s="219" t="str">
        <f>IF('选型表'!C21="","",'选型表'!C21)</f>
        <v>P-7102A/B</v>
      </c>
      <c r="C21" s="179"/>
      <c r="D21" s="235">
        <f>IF('选型表'!R21="","",'选型表'!R21)</f>
      </c>
      <c r="E21" s="176">
        <f>IF('选型表'!AB21="","",'选型表'!AB21)</f>
      </c>
      <c r="F21" s="177">
        <f>IF('选型表'!T21="","",'选型表'!T21)</f>
      </c>
      <c r="G21" s="176">
        <f>IF('选型表'!AC21="","",'选型表'!AC21)</f>
      </c>
      <c r="H21" s="220">
        <f>IF('选型表'!E21="","",'选型表'!E21)</f>
        <v>2</v>
      </c>
      <c r="I21" s="221"/>
      <c r="J21" s="283" t="inlineStr">
        <is>
          <t>10K/3/50</t>
        </is>
      </c>
      <c r="K21" s="284" t="inlineStr">
        <is>
          <t>防爆IIBT4/IP55/F</t>
        </is>
      </c>
      <c r="L21" s="283" t="inlineStr">
        <is>
          <t>B</t>
        </is>
      </c>
      <c r="M21" s="283" t="inlineStr">
        <is>
          <t>SKF/FAG</t>
        </is>
      </c>
      <c r="N21" s="283" t="inlineStr">
        <is>
          <t>铠装电缆⏎喇叭口</t>
        </is>
      </c>
      <c r="O21" s="283" t="inlineStr">
        <is>
          <t>室外</t>
        </is>
      </c>
      <c r="P21" s="221"/>
      <c r="Q21" s="221"/>
      <c r="R21" s="221"/>
      <c r="S21" s="222"/>
      <c r="T21" s="462"/>
    </row>
    <row r="22" spans="1:21" s="223" customFormat="1" ht="39.9" customHeight="1">
      <c r="A22" s="218" t="str">
        <f>IF('选型表'!A22="","",'选型表'!A22)</f>
        <v>015</v>
      </c>
      <c r="B22" s="219" t="str">
        <f>IF('选型表'!C22="","",'选型表'!C22)</f>
        <v>P-7103A/B</v>
      </c>
      <c r="C22" s="179"/>
      <c r="D22" s="235">
        <f>IF('选型表'!R22="","",'选型表'!R22)</f>
      </c>
      <c r="E22" s="176">
        <f>IF('选型表'!AB22="","",'选型表'!AB22)</f>
      </c>
      <c r="F22" s="177">
        <f>IF('选型表'!T22="","",'选型表'!T22)</f>
      </c>
      <c r="G22" s="176">
        <f>IF('选型表'!AC22="","",'选型表'!AC22)</f>
      </c>
      <c r="H22" s="220">
        <f>IF('选型表'!E22="","",'选型表'!E22)</f>
        <v>2</v>
      </c>
      <c r="I22" s="221"/>
      <c r="J22" s="283" t="inlineStr">
        <is>
          <t>380/3/50</t>
        </is>
      </c>
      <c r="K22" s="284" t="inlineStr">
        <is>
          <t>防爆IIBT4/IP55/F</t>
        </is>
      </c>
      <c r="L22" s="283" t="inlineStr">
        <is>
          <t>B</t>
        </is>
      </c>
      <c r="M22" s="283" t="inlineStr">
        <is>
          <t>SKF/FAG</t>
        </is>
      </c>
      <c r="N22" s="283" t="inlineStr">
        <is>
          <t>铠装电缆⏎喇叭口</t>
        </is>
      </c>
      <c r="O22" s="283" t="inlineStr">
        <is>
          <t>室外</t>
        </is>
      </c>
      <c r="P22" s="221"/>
      <c r="Q22" s="221"/>
      <c r="R22" s="221"/>
      <c r="S22" s="222"/>
      <c r="T22" s="462"/>
    </row>
    <row r="23" spans="1:21" s="230" customFormat="1" ht="18" customHeight="1">
      <c r="A23" s="738"/>
      <c r="B23" s="739"/>
      <c r="C23" s="739"/>
      <c r="D23" s="740"/>
      <c r="E23" s="741" t="s">
        <v>181</v>
      </c>
      <c r="F23" s="742"/>
      <c r="G23" s="742"/>
      <c r="H23" s="224">
        <f>SUM(H8:H22)</f>
        <v>64</v>
      </c>
      <c r="I23" s="743" t="s">
        <v>182</v>
      </c>
      <c r="J23" s="744"/>
      <c r="K23" s="225"/>
      <c r="L23" s="226"/>
      <c r="M23" s="745"/>
      <c r="N23" s="745"/>
      <c r="O23" s="226"/>
      <c r="P23" s="227"/>
      <c r="Q23" s="228"/>
      <c r="R23" s="228"/>
      <c r="S23" s="229"/>
      <c r="U23" s="230" t="s">
        <v>183</v>
      </c>
    </row>
    <row r="24" spans="1:21" s="211" customFormat="1" ht="24.9" customHeight="1">
      <c r="A24" s="748"/>
      <c r="B24" s="749"/>
      <c r="C24" s="749"/>
      <c r="D24" s="749"/>
      <c r="E24" s="749"/>
      <c r="F24" s="749"/>
      <c r="G24" s="749"/>
      <c r="H24" s="749"/>
      <c r="I24" s="749"/>
      <c r="J24" s="749"/>
      <c r="K24" s="749"/>
      <c r="L24" s="749"/>
      <c r="M24" s="749"/>
      <c r="N24" s="749"/>
      <c r="O24" s="749"/>
      <c r="P24" s="749"/>
      <c r="Q24" s="749"/>
      <c r="R24" s="749"/>
      <c r="S24" s="750"/>
    </row>
    <row r="25" spans="1:21" s="211" customFormat="1" ht="406.00" customHeight="1">
      <c r="A25" s="751" t="s">
        <v>184</v>
      </c>
      <c r="B25" s="752"/>
      <c r="C25" s="752"/>
      <c r="D25" s="752"/>
      <c r="E25" s="752"/>
      <c r="F25" s="231"/>
      <c r="G25" s="755" t="s">
        <v>185</v>
      </c>
      <c r="H25" s="756"/>
      <c r="I25" s="757"/>
      <c r="J25" s="919" t="inlineStr">
        <is>
          <t xml:space="preserve">其它约定事项：
1、执行《成套设备订货的电气通用技术要求》
2、电机功率满足泵API标准要求的试验取点并不超电流，否则由成套商进行无条件更换电机
3、电机四周设置调水平垂直调整螺栓，顶丝板和底座不允许焊接；电机与底座采用螺栓（不采用全螺纹）连接，留有四周调节余量；电机旋转方向不得双向标识，按照主机旋转方向；轴承加油孔水平方向设计
4、电机需自带不锈钢304调整垫片，大小覆盖底座，出厂前应完成和泵的联轴器对中，现场不允许出现虚脚振动问题，电机振动满足GB/T6075.3的A级振动
5、所有电动机均应适合于化工厂化学条件下室外运行条件，接线盒配备不锈钢防雨罩
6、高低压电动机（变频电机除外）均须按现行GB18613及GB30254一级能效选型并贴"能效一级"中国能效标识；10kV电动机按不低于同规格6kV电动机能效指标降0.2%考核；进口或合资品牌电动机按IEC能效最高要求执行
7、电机设计能双向运转，但电机旋向只标注一个旋向，与设备旋转方向一致
8、电机加油嘴水平安装，不能垂直往上
9、电机的碳钢材质需采用喷漆防腐
10、要求在卖方试车时用原装电机试泵，检验电机的功率轴承温度及振动等技术参数
11、电动机空间加热器采用AC220V供电并将引接线引入单独的接线盒内
12、低压电动机P≥110kW、高压电动机P≥500kW须配置定子、轴承Pt100三线制铂热电阻测温，所有测温导线引接到单独的终端接线盒内
13、P≥1000kW电动机须增加振动探头（前后轴各两个），引至电机本体接线盒内并预留去DCS电缆进线口
14、原则上所有电动机进线方式均采用阻燃铠装电缆布线，接线盒进线侧须为喇叭口形式或配置不锈钢材质铠装电缆密封夹紧装置，接线盒需为铸铁剖分型式可四个90°方位调整
15、P≥110kW的所有电动机主接线盒内部全部采用接线柱压板接线并随机配置电机厂原厂的接线柱压板
16、电机转子材料采用铜条（T2无氧铜）形式，电动机铭牌和铭牌的金属构件采用不锈钢材料
17、电动机风叶应采用耐腐蚀性材料制造，推荐选用铸铝风叶或钢制风叶
18、P＜1000kW的电动机采用滚动轴承，P≥1000kW的电动机采用滑动轴承或轴瓦；滚动轴承脂润滑须带不停机注排油装置
19、P≥1000kW电动机须采用IC81W水冷冷却方式，水冷器列管须采用316L不锈钢材质并配置漏水检测保护开关；其余电动机须采用全封闭自扇冷型冷却方式
20、爆炸性气体环境采用正压型、增安型的电动机须随机配套供应吹扫系统
21、工厂试车须采用配套电动机一对一地进行拖动试验并随机提供详细的电气试验数据</t>
        </is>
      </c>
      <c r="K25" s="759"/>
      <c r="L25" s="759"/>
      <c r="M25" s="759"/>
      <c r="N25" s="759"/>
      <c r="O25" s="759"/>
      <c r="P25" s="759"/>
      <c r="Q25" s="759"/>
      <c r="R25" s="759"/>
      <c r="S25" s="760"/>
    </row>
    <row r="26" spans="1:21" s="211" customFormat="1" ht="97.2" customHeight="1">
      <c r="A26" s="753"/>
      <c r="B26" s="754"/>
      <c r="C26" s="754"/>
      <c r="D26" s="754"/>
      <c r="E26" s="754"/>
      <c r="F26" s="232"/>
      <c r="G26" s="755"/>
      <c r="H26" s="756"/>
      <c r="I26" s="757"/>
      <c r="J26" s="761"/>
      <c r="K26" s="762"/>
      <c r="L26" s="762"/>
      <c r="M26" s="762"/>
      <c r="N26" s="762"/>
      <c r="O26" s="762"/>
      <c r="P26" s="762"/>
      <c r="Q26" s="762"/>
      <c r="R26" s="762"/>
      <c r="S26" s="763"/>
    </row>
    <row r="27" spans="1:21" s="211" customFormat="1" ht="50.1" customHeight="1">
      <c r="A27" s="751" t="s">
        <v>157</v>
      </c>
      <c r="B27" s="752"/>
      <c r="C27" s="752"/>
      <c r="D27" s="752"/>
      <c r="E27" s="752"/>
      <c r="F27" s="752"/>
      <c r="G27" s="766" t="s">
        <v>187</v>
      </c>
      <c r="H27" s="752"/>
      <c r="I27" s="767"/>
      <c r="J27" s="761"/>
      <c r="K27" s="762"/>
      <c r="L27" s="762"/>
      <c r="M27" s="762"/>
      <c r="N27" s="762"/>
      <c r="O27" s="762"/>
      <c r="P27" s="762"/>
      <c r="Q27" s="762"/>
      <c r="R27" s="762"/>
      <c r="S27" s="763"/>
    </row>
    <row r="28" spans="1:21" s="211" customFormat="1" ht="30.9" customHeight="1" thickBot="1">
      <c r="A28" s="764"/>
      <c r="B28" s="765"/>
      <c r="C28" s="765"/>
      <c r="D28" s="765"/>
      <c r="E28" s="765"/>
      <c r="F28" s="765"/>
      <c r="G28" s="768"/>
      <c r="H28" s="765"/>
      <c r="I28" s="769"/>
      <c r="J28" s="286" t="s">
        <v>188</v>
      </c>
      <c r="K28" s="285" t="inlineStr">
        <is>
          <t>有要求</t>
        </is>
      </c>
      <c r="L28" s="287" t="s">
        <v>189</v>
      </c>
      <c r="M28" s="770" t="inlineStr">
        <is>
          <t>蓝灰色PB08</t>
        </is>
      </c>
      <c r="N28" s="770"/>
      <c r="O28" s="770"/>
      <c r="P28" s="770"/>
      <c r="Q28" s="771"/>
      <c r="R28" s="771"/>
      <c r="S28" s="772"/>
    </row>
    <row r="29" spans="1:21" s="211" customFormat="1" ht="23.25" customHeight="1" thickTop="1">
      <c r="A29" s="746" t="s">
        <v>190</v>
      </c>
      <c r="B29" s="746"/>
      <c r="C29" s="746"/>
      <c r="D29" s="746"/>
      <c r="E29" s="746"/>
      <c r="F29" s="746"/>
      <c r="G29" s="746"/>
      <c r="H29" s="746"/>
      <c r="I29" s="746"/>
      <c r="J29" s="746"/>
      <c r="K29" s="746"/>
      <c r="L29" s="746"/>
      <c r="M29" s="746"/>
      <c r="N29" s="746"/>
      <c r="O29" s="746"/>
      <c r="P29" s="746"/>
      <c r="Q29" s="746"/>
      <c r="R29" s="746"/>
      <c r="S29" s="746"/>
    </row>
    <row r="30" spans="2:16" s="216" customFormat="1">
      <c r="C30" s="233"/>
      <c r="D30" s="233"/>
    </row>
    <row r="31" spans="2:16" s="216" customFormat="1">
      <c r="C31" s="233"/>
      <c r="D31" s="233"/>
    </row>
    <row r="32" spans="2:16" s="216" customFormat="1">
      <c r="C32" s="233"/>
      <c r="D32" s="233"/>
    </row>
    <row r="33" spans="2:16" s="216" customFormat="1">
      <c r="B33" s="747"/>
      <c r="C33" s="747"/>
      <c r="D33" s="747"/>
      <c r="E33" s="747"/>
      <c r="F33" s="747"/>
      <c r="G33" s="747"/>
      <c r="H33" s="747"/>
      <c r="I33" s="747"/>
      <c r="J33" s="747"/>
      <c r="K33" s="747"/>
      <c r="L33" s="747"/>
      <c r="M33" s="747"/>
      <c r="N33" s="747"/>
      <c r="O33" s="747"/>
      <c r="P33" s="747"/>
    </row>
    <row r="34" spans="2:16" s="216" customFormat="1">
      <c r="C34" s="233"/>
      <c r="D34" s="233"/>
    </row>
    <row r="35" spans="2:16" s="216" customFormat="1">
      <c r="C35" s="233"/>
      <c r="D35" s="233"/>
    </row>
    <row r="36" spans="2:16" s="216" customFormat="1">
      <c r="C36" s="233"/>
      <c r="D36" s="233"/>
    </row>
    <row r="37" spans="2:16" s="216" customFormat="1">
      <c r="C37" s="233"/>
      <c r="D37" s="233"/>
    </row>
    <row r="38" spans="2:16" s="216" customFormat="1">
      <c r="C38" s="233"/>
      <c r="D38" s="233"/>
    </row>
    <row r="39" spans="2:16" s="216" customFormat="1">
      <c r="C39" s="233"/>
      <c r="D39" s="233"/>
    </row>
    <row r="40" spans="2:16" s="216" customFormat="1">
      <c r="C40" s="233"/>
      <c r="D40" s="233"/>
    </row>
    <row r="41" spans="2:16" s="216" customFormat="1">
      <c r="C41" s="233"/>
      <c r="D41" s="233"/>
    </row>
    <row r="42" spans="2:16" s="216" customFormat="1">
      <c r="C42" s="233"/>
      <c r="D42" s="233"/>
    </row>
    <row r="43" spans="2:16" s="216" customFormat="1">
      <c r="C43" s="233"/>
      <c r="D43" s="233"/>
    </row>
    <row r="44" spans="2:16" s="216" customFormat="1">
      <c r="C44" s="233"/>
      <c r="D44" s="233"/>
    </row>
    <row r="45" spans="2:16" s="216" customFormat="1">
      <c r="C45" s="233"/>
      <c r="D45" s="233"/>
    </row>
    <row r="46" spans="3:4" s="216" customFormat="1">
      <c r="C46" s="233"/>
      <c r="D46" s="233"/>
    </row>
    <row r="47" spans="3:4" s="216" customFormat="1">
      <c r="C47" s="233"/>
      <c r="D47" s="233"/>
    </row>
    <row r="48" spans="3:4" s="216" customFormat="1">
      <c r="C48" s="233"/>
      <c r="D48" s="233"/>
    </row>
    <row r="49" spans="3:4" s="216" customFormat="1">
      <c r="C49" s="233"/>
      <c r="D49" s="233"/>
    </row>
    <row r="50" spans="3:4" s="216" customFormat="1">
      <c r="C50" s="233"/>
      <c r="D50" s="233"/>
    </row>
  </sheetData>
  <sheetProtection formatCells="0" formatColumns="0" formatRows="0" insertColumns="0" insertRows="0" insertHyperlinks="0" deleteColumns="0" deleteRows="0" sort="0" autoFilter="0" pivotTables="0"/>
  <mergeCells count="45">
    <mergeCell ref="T3:T8"/>
    <mergeCell ref="O4:P4"/>
    <mergeCell ref="R5:S5"/>
    <mergeCell ref="N6:N7"/>
    <mergeCell ref="O3:S3"/>
    <mergeCell ref="R4:S4"/>
    <mergeCell ref="O6:O7"/>
    <mergeCell ref="S6:S7"/>
    <mergeCell ref="A3:B3"/>
    <mergeCell ref="C3:E3"/>
    <mergeCell ref="G3:H3"/>
    <mergeCell ref="I3:J3"/>
    <mergeCell ref="L3:N3"/>
    <mergeCell ref="A5:B5"/>
    <mergeCell ref="C5:F5"/>
    <mergeCell ref="M5:N5"/>
    <mergeCell ref="O5:P5"/>
    <mergeCell ref="A4:B4"/>
    <mergeCell ref="C4:F4"/>
    <mergeCell ref="I4:L5"/>
    <mergeCell ref="M4:N4"/>
    <mergeCell ref="A6:A7"/>
    <mergeCell ref="B6:B7"/>
    <mergeCell ref="C6:D7"/>
    <mergeCell ref="E6:E7"/>
    <mergeCell ref="H6:H7"/>
    <mergeCell ref="I6:I7"/>
    <mergeCell ref="J6:J7"/>
    <mergeCell ref="K6:K7"/>
    <mergeCell ref="L6:L7"/>
    <mergeCell ref="M6:M7"/>
    <mergeCell ref="B33:P33"/>
    <mergeCell ref="A24:S24"/>
    <mergeCell ref="A25:E26"/>
    <mergeCell ref="G25:I26"/>
    <mergeCell ref="J25:S27"/>
    <mergeCell ref="A27:F28"/>
    <mergeCell ref="G27:I28"/>
    <mergeCell ref="M28:P28"/>
    <mergeCell ref="Q28:S28"/>
    <mergeCell ref="A23:D23"/>
    <mergeCell ref="E23:G23"/>
    <mergeCell ref="I23:J23"/>
    <mergeCell ref="M23:N23"/>
    <mergeCell ref="A29:S29"/>
  </mergeCells>
  <phoneticPr fontId="58" type="noConversion"/>
  <pageMargins left="0.70866141732283472" right="0.70866141732283472" top="0.74803149606299213" bottom="0.74803149606299213" header="0.31496062992125984" footer="0.31496062992125984"/>
  <pageSetup paperSize="9" orientation="landscape" r:id="rId1" fitToWidth="1" fitToHeight="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951">
              <controlPr defaultSize="0" autoPict="0">
                <anchor moveWithCells="1" sizeWithCells="1">
                  <from>
                    <xdr:col>1</xdr:col>
                    <xdr:colOff>952500</xdr:colOff>
                    <xdr:row>3</xdr:row>
                    <xdr:rowOff>289560</xdr:rowOff>
                  </from>
                  <to>
                    <xdr:col>1</xdr:col>
                    <xdr:colOff>998220</xdr:colOff>
                    <xdr:row>3</xdr:row>
                    <xdr:rowOff>327660</xdr:rowOff>
                  </to>
                </anchor>
              </controlPr>
            </control>
          </mc:Choice>
        </mc:AlternateContent>
        <mc:AlternateContent xmlns:mc="http://schemas.openxmlformats.org/markup-compatibility/2006">
          <mc:Choice Requires="x14">
            <control shapeId="29698" r:id="rId5" name="Check Box 2">
              <controlPr defaultSize="0" autoPict="0">
                <anchor moveWithCells="1" sizeWithCells="1">
                  <from>
                    <xdr:col>1</xdr:col>
                    <xdr:colOff>449580</xdr:colOff>
                    <xdr:row>3</xdr:row>
                    <xdr:rowOff>289560</xdr:rowOff>
                  </from>
                  <to>
                    <xdr:col>1</xdr:col>
                    <xdr:colOff>495300</xdr:colOff>
                    <xdr:row>3</xdr:row>
                    <xdr:rowOff>327660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7"/>
  <sheetViews>
    <sheetView view="pageBreakPreview" topLeftCell="H1" zoomScale="85" zoomScaleNormal="85" workbookViewId="0">
      <selection activeCell="U7" sqref="U7:U12"/>
    </sheetView>
  </sheetViews>
  <sheetFormatPr defaultColWidth="9" defaultRowHeight="15.6"/>
  <cols>
    <col min="1" max="1" width="6.8984375" style="289" customWidth="1"/>
    <col min="2" max="2" width="11.8984375" style="289" customWidth="1"/>
    <col min="3" max="7" width="9" style="289"/>
    <col min="8" max="8" width="16.3984375" style="289" customWidth="1"/>
    <col min="9" max="9" width="9" style="289"/>
    <col min="10" max="10" width="14" style="289" customWidth="1"/>
    <col min="11" max="11" width="14.59765625" style="289" customWidth="1"/>
    <col min="12" max="12" width="9.3984375" style="289" customWidth="1"/>
    <col min="13" max="13" width="9" style="289"/>
    <col min="14" max="14" width="10.796875" style="289" customWidth="1"/>
    <col min="15" max="15" width="9" style="289"/>
    <col min="16" max="16" width="10.59765625" style="289" customWidth="1"/>
    <col min="17" max="18" width="9" style="289"/>
    <col min="19" max="19" width="11.8984375" style="289" customWidth="1"/>
    <col min="20" max="20" width="9" style="289"/>
    <col min="21" max="21" width="33.796875" style="289" customWidth="1"/>
    <col min="22" max="16384" width="9" style="289"/>
  </cols>
  <sheetData>
    <row r="1" spans="1:21" ht="19.8" thickBot="1">
      <c r="A1" s="809" t="s">
        <v>129</v>
      </c>
      <c r="B1" s="809"/>
      <c r="C1" s="809"/>
      <c r="D1" s="809"/>
      <c r="E1" s="809"/>
      <c r="F1" s="809" t="s">
        <v>130</v>
      </c>
      <c r="G1" s="809"/>
      <c r="H1" s="809"/>
      <c r="I1" s="810" t="str">
        <f>IF('密封采购单'!P1="","",'密封采购单'!P1)</f>
      </c>
      <c r="J1" s="810"/>
      <c r="K1" s="810"/>
      <c r="L1" s="810"/>
      <c r="M1" s="810"/>
      <c r="N1" s="810"/>
      <c r="O1" s="810"/>
      <c r="P1" s="288"/>
      <c r="Q1" s="288"/>
      <c r="R1" s="288"/>
      <c r="S1" s="288"/>
    </row>
    <row r="2" spans="1:21" ht="26.4" thickTop="1">
      <c r="A2" s="811" t="s">
        <v>0</v>
      </c>
      <c r="B2" s="812"/>
      <c r="C2" s="813" t="str">
        <f>IF('选型表'!D3="","",'选型表'!D3)</f>
      </c>
      <c r="D2" s="814"/>
      <c r="E2" s="815"/>
      <c r="F2" s="816" t="s">
        <v>131</v>
      </c>
      <c r="G2" s="816"/>
      <c r="H2" s="816"/>
      <c r="I2" s="816"/>
      <c r="J2" s="816"/>
      <c r="K2" s="816"/>
      <c r="L2" s="816"/>
      <c r="M2" s="290"/>
      <c r="N2" s="290"/>
      <c r="O2" s="291" t="s">
        <v>132</v>
      </c>
      <c r="P2" s="292" t="str">
        <f>IF('选型表'!Y3="","",'选型表'!Y3)</f>
      </c>
      <c r="Q2" s="818" t="str">
        <f>IF('选型表'!AB3="","",'选型表'!AB3)</f>
        <v>评审人</v>
      </c>
      <c r="R2" s="818"/>
      <c r="S2" s="293" t="str">
        <f>IF('选型表'!AC3="","",'选型表'!AC3)</f>
      </c>
    </row>
    <row r="3" spans="1:21" ht="42.6" customHeight="1" thickBot="1">
      <c r="A3" s="819" t="s">
        <v>133</v>
      </c>
      <c r="B3" s="820"/>
      <c r="C3" s="821" t="str">
        <f>IF('选型表'!D5="","",'选型表'!D5)</f>
      </c>
      <c r="D3" s="822"/>
      <c r="E3" s="823"/>
      <c r="F3" s="817"/>
      <c r="G3" s="817"/>
      <c r="H3" s="817"/>
      <c r="I3" s="817"/>
      <c r="J3" s="817"/>
      <c r="K3" s="817"/>
      <c r="L3" s="817"/>
      <c r="M3" s="294"/>
      <c r="N3" s="294"/>
      <c r="O3" s="295" t="s">
        <v>134</v>
      </c>
      <c r="P3" s="296" t="str">
        <f>IF('选型表'!Y5="","",'选型表'!Y5)</f>
      </c>
      <c r="Q3" s="824" t="s">
        <v>135</v>
      </c>
      <c r="R3" s="824"/>
      <c r="S3" s="297">
        <f>IF('选型表'!AC5="","",'选型表'!AC5)</f>
      </c>
    </row>
    <row r="4" spans="1:21" ht="19.8" thickTop="1">
      <c r="A4" s="825" t="s">
        <v>136</v>
      </c>
      <c r="B4" s="666"/>
      <c r="C4" s="666"/>
      <c r="D4" s="666"/>
      <c r="E4" s="666"/>
      <c r="F4" s="666"/>
      <c r="G4" s="666"/>
      <c r="H4" s="666"/>
      <c r="I4" s="666"/>
      <c r="J4" s="666"/>
      <c r="K4" s="666"/>
      <c r="L4" s="666"/>
      <c r="M4" s="666"/>
      <c r="N4" s="666"/>
      <c r="O4" s="826"/>
      <c r="P4" s="665" t="s">
        <v>137</v>
      </c>
      <c r="Q4" s="666"/>
      <c r="R4" s="666"/>
      <c r="S4" s="826"/>
    </row>
    <row r="5" spans="1:21" ht="18.600000000000001">
      <c r="A5" s="830" t="s">
        <v>40</v>
      </c>
      <c r="B5" s="833" t="s">
        <v>138</v>
      </c>
      <c r="C5" s="836" t="s">
        <v>139</v>
      </c>
      <c r="D5" s="837"/>
      <c r="E5" s="833" t="s">
        <v>140</v>
      </c>
      <c r="F5" s="833" t="str">
        <f>IF('选型表'!S6="","",'选型表'!S6)</f>
        <v>自吸高度m</v>
      </c>
      <c r="G5" s="827" t="s">
        <v>141</v>
      </c>
      <c r="H5" s="827" t="s">
        <v>142</v>
      </c>
      <c r="I5" s="827" t="s">
        <v>143</v>
      </c>
      <c r="J5" s="827" t="s">
        <v>144</v>
      </c>
      <c r="K5" s="827" t="s">
        <v>145</v>
      </c>
      <c r="L5" s="827" t="s">
        <v>146</v>
      </c>
      <c r="M5" s="827" t="s">
        <v>147</v>
      </c>
      <c r="N5" s="827" t="s">
        <v>148</v>
      </c>
      <c r="O5" s="833" t="s">
        <v>149</v>
      </c>
      <c r="P5" s="842" t="s">
        <v>150</v>
      </c>
      <c r="Q5" s="842"/>
      <c r="R5" s="842"/>
      <c r="S5" s="842" t="s">
        <v>80</v>
      </c>
    </row>
    <row r="6" spans="1:21" ht="18" customHeight="1">
      <c r="A6" s="831"/>
      <c r="B6" s="834"/>
      <c r="C6" s="838"/>
      <c r="D6" s="839"/>
      <c r="E6" s="834"/>
      <c r="F6" s="834"/>
      <c r="G6" s="828"/>
      <c r="H6" s="828"/>
      <c r="I6" s="828"/>
      <c r="J6" s="828"/>
      <c r="K6" s="828"/>
      <c r="L6" s="828"/>
      <c r="M6" s="828"/>
      <c r="N6" s="828"/>
      <c r="O6" s="834"/>
      <c r="P6" s="842" t="s">
        <v>117</v>
      </c>
      <c r="Q6" s="842" t="s">
        <v>151</v>
      </c>
      <c r="R6" s="842" t="s">
        <v>152</v>
      </c>
      <c r="S6" s="842"/>
    </row>
    <row r="7" spans="1:21" ht="18" customHeight="1">
      <c r="A7" s="832"/>
      <c r="B7" s="835"/>
      <c r="C7" s="840"/>
      <c r="D7" s="841"/>
      <c r="E7" s="834"/>
      <c r="F7" s="835"/>
      <c r="G7" s="828"/>
      <c r="H7" s="828"/>
      <c r="I7" s="828"/>
      <c r="J7" s="828"/>
      <c r="K7" s="829"/>
      <c r="L7" s="829"/>
      <c r="M7" s="829"/>
      <c r="N7" s="829"/>
      <c r="O7" s="835"/>
      <c r="P7" s="842"/>
      <c r="Q7" s="842"/>
      <c r="R7" s="842"/>
      <c r="S7" s="842"/>
      <c r="U7" s="462" t="s">
        <v>153</v>
      </c>
    </row>
    <row r="8" spans="1:21" ht="40.049999999999997" customHeight="1">
      <c r="A8" s="298" t="str">
        <f>IF('选型表'!A8="","",'选型表'!A8)</f>
        <v>001</v>
      </c>
      <c r="B8" s="299" t="str">
        <f>IF('选型表'!C8="","",'选型表'!C8)</f>
        <v>P0702A/B/C</v>
      </c>
      <c r="C8" s="300">
        <f>IF('选型表'!Q8="","",'选型表'!Q8)</f>
      </c>
      <c r="D8" s="301">
        <f>IF('选型表'!R8="","",'选型表'!R8)</f>
      </c>
      <c r="E8" s="299">
        <f>IF('选型表'!E8="","",'选型表'!E8)</f>
        <v>3</v>
      </c>
      <c r="F8" s="302">
        <f>IF('选型表'!T8="","",'选型表'!T8)</f>
      </c>
      <c r="G8" s="318">
        <f>IF('选型表'!X8="","",'选型表'!X8)</f>
      </c>
      <c r="H8" s="302">
        <f>IF('选型表'!AB8="","",'选型表'!AB8)</f>
      </c>
      <c r="I8" s="302">
        <f>IF('选型表'!AC8="","",'选型表'!AC8)</f>
      </c>
      <c r="J8" s="302"/>
      <c r="K8" s="221"/>
      <c r="L8" s="221">
        <f>IF('选型表'!AD8="","",'选型表'!AD8)</f>
      </c>
      <c r="M8" s="303"/>
      <c r="N8" s="304"/>
      <c r="O8" s="305"/>
      <c r="P8" s="306"/>
      <c r="Q8" s="306"/>
      <c r="R8" s="306"/>
      <c r="S8" s="306"/>
      <c r="U8" s="462"/>
    </row>
    <row r="9" spans="1:21" ht="40.049999999999997" customHeight="1">
      <c r="A9" s="298" t="str">
        <f>IF('选型表'!A9="","",'选型表'!A9)</f>
        <v>002</v>
      </c>
      <c r="B9" s="299" t="str">
        <f>IF('选型表'!C9="","",'选型表'!C9)</f>
        <v>P0703A1/A2/B1/B2/C1/C2/D1/D2</v>
      </c>
      <c r="C9" s="300">
        <f>IF('选型表'!Q9="","",'选型表'!Q9)</f>
      </c>
      <c r="D9" s="301">
        <f>IF('选型表'!R9="","",'选型表'!R9)</f>
      </c>
      <c r="E9" s="299">
        <f>IF('选型表'!E9="","",'选型表'!E9)</f>
        <v>8</v>
      </c>
      <c r="F9" s="302">
        <f>IF('选型表'!T9="","",'选型表'!T9)</f>
      </c>
      <c r="G9" s="318">
        <f>IF('选型表'!X9="","",'选型表'!X9)</f>
      </c>
      <c r="H9" s="302">
        <f>IF('选型表'!AB9="","",'选型表'!AB9)</f>
      </c>
      <c r="I9" s="302">
        <f>IF('选型表'!AC9="","",'选型表'!AC9)</f>
      </c>
      <c r="J9" s="302"/>
      <c r="K9" s="221"/>
      <c r="L9" s="221">
        <f>IF('选型表'!AD9="","",'选型表'!AD9)</f>
      </c>
      <c r="M9" s="303"/>
      <c r="N9" s="304"/>
      <c r="O9" s="305"/>
      <c r="P9" s="306"/>
      <c r="Q9" s="306"/>
      <c r="R9" s="306"/>
      <c r="S9" s="306"/>
      <c r="U9" s="462"/>
    </row>
    <row r="10" spans="1:21" ht="40.049999999999997" customHeight="1">
      <c r="A10" s="298" t="str">
        <f>IF('选型表'!A10="","",'选型表'!A10)</f>
        <v>003</v>
      </c>
      <c r="B10" s="299" t="str">
        <f>IF('选型表'!C10="","",'选型表'!C10)</f>
        <v>P0704A1/A2/B1/B2/C1/C2/D1/D2</v>
      </c>
      <c r="C10" s="300">
        <f>IF('选型表'!Q10="","",'选型表'!Q10)</f>
      </c>
      <c r="D10" s="301">
        <f>IF('选型表'!R10="","",'选型表'!R10)</f>
      </c>
      <c r="E10" s="299">
        <f>IF('选型表'!E10="","",'选型表'!E10)</f>
        <v>8</v>
      </c>
      <c r="F10" s="302">
        <f>IF('选型表'!T10="","",'选型表'!T10)</f>
      </c>
      <c r="G10" s="318">
        <f>IF('选型表'!X10="","",'选型表'!X10)</f>
      </c>
      <c r="H10" s="302">
        <f>IF('选型表'!AB10="","",'选型表'!AB10)</f>
      </c>
      <c r="I10" s="302">
        <f>IF('选型表'!AC10="","",'选型表'!AC10)</f>
      </c>
      <c r="J10" s="302"/>
      <c r="K10" s="221"/>
      <c r="L10" s="221">
        <f>IF('选型表'!AD10="","",'选型表'!AD10)</f>
      </c>
      <c r="M10" s="303"/>
      <c r="N10" s="304"/>
      <c r="O10" s="305"/>
      <c r="P10" s="306"/>
      <c r="Q10" s="306"/>
      <c r="R10" s="306"/>
      <c r="S10" s="306"/>
      <c r="U10" s="462"/>
    </row>
    <row r="11" spans="1:21" ht="40.049999999999997" customHeight="1">
      <c r="A11" s="298" t="str">
        <f>IF('选型表'!A11="","",'选型表'!A11)</f>
        <v>004</v>
      </c>
      <c r="B11" s="299" t="str">
        <f>IF('选型表'!C11="","",'选型表'!C11)</f>
        <v>P0705A1/A2/B1/B2/C1/C2/D1/D2</v>
      </c>
      <c r="C11" s="300">
        <f>IF('选型表'!Q11="","",'选型表'!Q11)</f>
      </c>
      <c r="D11" s="301">
        <f>IF('选型表'!R11="","",'选型表'!R11)</f>
      </c>
      <c r="E11" s="299">
        <f>IF('选型表'!E11="","",'选型表'!E11)</f>
        <v>8</v>
      </c>
      <c r="F11" s="302">
        <f>IF('选型表'!T11="","",'选型表'!T11)</f>
      </c>
      <c r="G11" s="318">
        <f>IF('选型表'!X11="","",'选型表'!X11)</f>
      </c>
      <c r="H11" s="302">
        <f>IF('选型表'!AB11="","",'选型表'!AB11)</f>
      </c>
      <c r="I11" s="302">
        <f>IF('选型表'!AC11="","",'选型表'!AC11)</f>
      </c>
      <c r="J11" s="302"/>
      <c r="K11" s="221"/>
      <c r="L11" s="221">
        <f>IF('选型表'!AD11="","",'选型表'!AD11)</f>
      </c>
      <c r="M11" s="303"/>
      <c r="N11" s="304"/>
      <c r="O11" s="305"/>
      <c r="P11" s="306"/>
      <c r="Q11" s="306"/>
      <c r="R11" s="306"/>
      <c r="S11" s="306"/>
      <c r="U11" s="462"/>
    </row>
    <row r="12" spans="1:21" ht="40.049999999999997" customHeight="1">
      <c r="A12" s="298" t="str">
        <f>IF('选型表'!A12="","",'选型表'!A12)</f>
        <v>005</v>
      </c>
      <c r="B12" s="299" t="str">
        <f>IF('选型表'!C12="","",'选型表'!C12)</f>
        <v>P0706A/B/C/D</v>
      </c>
      <c r="C12" s="300">
        <f>IF('选型表'!Q12="","",'选型表'!Q12)</f>
      </c>
      <c r="D12" s="301">
        <f>IF('选型表'!R12="","",'选型表'!R12)</f>
      </c>
      <c r="E12" s="299">
        <f>IF('选型表'!E12="","",'选型表'!E12)</f>
        <v>4</v>
      </c>
      <c r="F12" s="302">
        <f>IF('选型表'!T12="","",'选型表'!T12)</f>
      </c>
      <c r="G12" s="318">
        <f>IF('选型表'!X12="","",'选型表'!X12)</f>
      </c>
      <c r="H12" s="302">
        <f>IF('选型表'!AB12="","",'选型表'!AB12)</f>
      </c>
      <c r="I12" s="302">
        <f>IF('选型表'!AC12="","",'选型表'!AC12)</f>
      </c>
      <c r="J12" s="302"/>
      <c r="K12" s="221"/>
      <c r="L12" s="221">
        <f>IF('选型表'!AD12="","",'选型表'!AD12)</f>
      </c>
      <c r="M12" s="303"/>
      <c r="N12" s="303"/>
      <c r="O12" s="307"/>
      <c r="P12" s="259"/>
      <c r="Q12" s="259"/>
      <c r="R12" s="259"/>
      <c r="S12" s="259"/>
      <c r="U12" s="462"/>
    </row>
    <row r="13" spans="1:21" ht="40.049999999999997" customHeight="1">
      <c r="A13" s="298" t="str">
        <f>IF('选型表'!A13="","",'选型表'!A13)</f>
        <v>006</v>
      </c>
      <c r="B13" s="299" t="str">
        <f>IF('选型表'!C13="","",'选型表'!C13)</f>
        <v>P0801A1/A2/B1/B2/C1/C2/D1/D2</v>
      </c>
      <c r="C13" s="300">
        <f>IF('选型表'!Q13="","",'选型表'!Q13)</f>
      </c>
      <c r="D13" s="301">
        <f>IF('选型表'!R13="","",'选型表'!R13)</f>
      </c>
      <c r="E13" s="299">
        <f>IF('选型表'!E13="","",'选型表'!E13)</f>
        <v>8</v>
      </c>
      <c r="F13" s="302">
        <f>IF('选型表'!T13="","",'选型表'!T13)</f>
      </c>
      <c r="G13" s="318">
        <f>IF('选型表'!X13="","",'选型表'!X13)</f>
      </c>
      <c r="H13" s="302">
        <f>IF('选型表'!AB13="","",'选型表'!AB13)</f>
      </c>
      <c r="I13" s="302">
        <f>IF('选型表'!AC13="","",'选型表'!AC13)</f>
      </c>
      <c r="J13" s="302"/>
      <c r="K13" s="221"/>
      <c r="L13" s="221">
        <f>IF('选型表'!AD13="","",'选型表'!AD13)</f>
      </c>
      <c r="M13" s="303"/>
      <c r="N13" s="304"/>
      <c r="O13" s="305"/>
      <c r="P13" s="306"/>
      <c r="Q13" s="306"/>
      <c r="R13" s="306"/>
      <c r="S13" s="306"/>
      <c r="U13" s="462"/>
    </row>
    <row r="14" spans="1:21" ht="40.049999999999997" customHeight="1">
      <c r="A14" s="298" t="str">
        <f>IF('选型表'!A14="","",'选型表'!A14)</f>
        <v>007</v>
      </c>
      <c r="B14" s="299" t="str">
        <f>IF('选型表'!C14="","",'选型表'!C14)</f>
        <v>P0802A1/A2/B1/B2/C1/C2/D1/D2</v>
      </c>
      <c r="C14" s="300">
        <f>IF('选型表'!Q14="","",'选型表'!Q14)</f>
      </c>
      <c r="D14" s="301">
        <f>IF('选型表'!R14="","",'选型表'!R14)</f>
      </c>
      <c r="E14" s="299">
        <f>IF('选型表'!E14="","",'选型表'!E14)</f>
        <v>8</v>
      </c>
      <c r="F14" s="302">
        <f>IF('选型表'!T14="","",'选型表'!T14)</f>
      </c>
      <c r="G14" s="318">
        <f>IF('选型表'!X14="","",'选型表'!X14)</f>
      </c>
      <c r="H14" s="302" t="str">
        <f>IF('选型表'!AB14="","",'选型表'!AB14)</f>
        <v>YBX5</v>
      </c>
      <c r="I14" s="302">
        <f>IF('选型表'!AC14="","",'选型表'!AC14)</f>
      </c>
      <c r="J14" s="302"/>
      <c r="K14" s="221"/>
      <c r="L14" s="221">
        <f>IF('选型表'!AD14="","",'选型表'!AD14)</f>
      </c>
      <c r="M14" s="303"/>
      <c r="N14" s="304"/>
      <c r="O14" s="305"/>
      <c r="P14" s="306"/>
      <c r="Q14" s="306"/>
      <c r="R14" s="306"/>
      <c r="S14" s="306"/>
      <c r="U14" s="462"/>
    </row>
    <row r="15" spans="1:21" ht="40.049999999999997" customHeight="1">
      <c r="A15" s="298" t="str">
        <f>IF('选型表'!A15="","",'选型表'!A15)</f>
        <v>008</v>
      </c>
      <c r="B15" s="299" t="str">
        <f>IF('选型表'!C15="","",'选型表'!C15)</f>
        <v>P0804A12/B12/C12</v>
      </c>
      <c r="C15" s="300">
        <f>IF('选型表'!Q15="","",'选型表'!Q15)</f>
      </c>
      <c r="D15" s="301">
        <f>IF('选型表'!R15="","",'选型表'!R15)</f>
      </c>
      <c r="E15" s="299">
        <f>IF('选型表'!E15="","",'选型表'!E15)</f>
      </c>
      <c r="F15" s="302">
        <f>IF('选型表'!T15="","",'选型表'!T15)</f>
      </c>
      <c r="G15" s="318">
        <f>IF('选型表'!X15="","",'选型表'!X15)</f>
      </c>
      <c r="H15" s="302">
        <f>IF('选型表'!AB15="","",'选型表'!AB15)</f>
      </c>
      <c r="I15" s="302">
        <f>IF('选型表'!AC15="","",'选型表'!AC15)</f>
      </c>
      <c r="J15" s="302"/>
      <c r="K15" s="221"/>
      <c r="L15" s="221">
        <f>IF('选型表'!AD15="","",'选型表'!AD15)</f>
      </c>
      <c r="M15" s="303"/>
      <c r="N15" s="304"/>
      <c r="O15" s="305"/>
      <c r="P15" s="306"/>
      <c r="Q15" s="306"/>
      <c r="R15" s="306"/>
      <c r="S15" s="306"/>
      <c r="U15" s="462"/>
    </row>
    <row r="16" spans="1:21" ht="40.049999999999997" customHeight="1">
      <c r="A16" s="298" t="str">
        <f>IF('选型表'!A16="","",'选型表'!A16)</f>
        <v>009</v>
      </c>
      <c r="B16" s="299" t="str">
        <f>IF('选型表'!C16="","",'选型表'!C16)</f>
        <v>P0805A/B/C</v>
      </c>
      <c r="C16" s="300">
        <f>IF('选型表'!Q16="","",'选型表'!Q16)</f>
      </c>
      <c r="D16" s="301">
        <f>IF('选型表'!R16="","",'选型表'!R16)</f>
      </c>
      <c r="E16" s="299">
        <f>IF('选型表'!E16="","",'选型表'!E16)</f>
        <v>3</v>
      </c>
      <c r="F16" s="302">
        <f>IF('选型表'!T16="","",'选型表'!T16)</f>
      </c>
      <c r="G16" s="318">
        <f>IF('选型表'!X16="","",'选型表'!X16)</f>
      </c>
      <c r="H16" s="302">
        <f>IF('选型表'!AB16="","",'选型表'!AB16)</f>
      </c>
      <c r="I16" s="302">
        <f>IF('选型表'!AC16="","",'选型表'!AC16)</f>
      </c>
      <c r="J16" s="302"/>
      <c r="K16" s="221"/>
      <c r="L16" s="221">
        <f>IF('选型表'!AD16="","",'选型表'!AD16)</f>
      </c>
      <c r="M16" s="303"/>
      <c r="N16" s="304"/>
      <c r="O16" s="305"/>
      <c r="P16" s="306"/>
      <c r="Q16" s="306"/>
      <c r="R16" s="306"/>
      <c r="S16" s="306"/>
      <c r="U16" s="462"/>
    </row>
    <row r="17" spans="1:21" ht="40.049999999999997" customHeight="1">
      <c r="A17" s="298" t="str">
        <f>IF('选型表'!A17="","",'选型表'!A17)</f>
        <v>010</v>
      </c>
      <c r="B17" s="299" t="str">
        <f>IF('选型表'!C17="","",'选型表'!C17)</f>
        <v>P0811A/B/C</v>
      </c>
      <c r="C17" s="300">
        <f>IF('选型表'!Q17="","",'选型表'!Q17)</f>
      </c>
      <c r="D17" s="301">
        <f>IF('选型表'!R17="","",'选型表'!R17)</f>
      </c>
      <c r="E17" s="299">
        <f>IF('选型表'!E17="","",'选型表'!E17)</f>
        <v>3</v>
      </c>
      <c r="F17" s="302">
        <f>IF('选型表'!T17="","",'选型表'!T17)</f>
      </c>
      <c r="G17" s="318">
        <f>IF('选型表'!X17="","",'选型表'!X17)</f>
      </c>
      <c r="H17" s="302">
        <f>IF('选型表'!AB17="","",'选型表'!AB17)</f>
      </c>
      <c r="I17" s="302">
        <f>IF('选型表'!AC17="","",'选型表'!AC17)</f>
      </c>
      <c r="J17" s="302"/>
      <c r="K17" s="221"/>
      <c r="L17" s="221">
        <f>IF('选型表'!AD17="","",'选型表'!AD17)</f>
      </c>
      <c r="M17" s="303"/>
      <c r="N17" s="304"/>
      <c r="O17" s="305"/>
      <c r="P17" s="306"/>
      <c r="Q17" s="306"/>
      <c r="R17" s="306"/>
      <c r="S17" s="306"/>
      <c r="U17" s="462"/>
    </row>
    <row r="18" spans="1:21" ht="40.049999999999997" customHeight="1">
      <c r="A18" s="298" t="str">
        <f>IF('选型表'!A18="","",'选型表'!A18)</f>
        <v>011</v>
      </c>
      <c r="B18" s="299" t="str">
        <f>IF('选型表'!C18="","",'选型表'!C18)</f>
        <v>P1004AB</v>
      </c>
      <c r="C18" s="300">
        <f>IF('选型表'!Q18="","",'选型表'!Q18)</f>
      </c>
      <c r="D18" s="301">
        <f>IF('选型表'!R18="","",'选型表'!R18)</f>
      </c>
      <c r="E18" s="299">
        <f>IF('选型表'!E18="","",'选型表'!E18)</f>
        <v>2</v>
      </c>
      <c r="F18" s="302">
        <f>IF('选型表'!T18="","",'选型表'!T18)</f>
      </c>
      <c r="G18" s="318">
        <f>IF('选型表'!X18="","",'选型表'!X18)</f>
      </c>
      <c r="H18" s="302" t="str">
        <f>IF('选型表'!AB18="","",'选型表'!AB18)</f>
        <v>YBX3</v>
      </c>
      <c r="I18" s="302">
        <f>IF('选型表'!AC18="","",'选型表'!AC18)</f>
      </c>
      <c r="J18" s="302"/>
      <c r="K18" s="221"/>
      <c r="L18" s="221">
        <f>IF('选型表'!AD18="","",'选型表'!AD18)</f>
      </c>
      <c r="M18" s="303"/>
      <c r="N18" s="304"/>
      <c r="O18" s="305"/>
      <c r="P18" s="306"/>
      <c r="Q18" s="306"/>
      <c r="R18" s="306"/>
      <c r="S18" s="306"/>
      <c r="U18" s="462"/>
    </row>
    <row r="19" spans="1:21" ht="40.049999999999997" customHeight="1">
      <c r="A19" s="298" t="str">
        <f>IF('选型表'!A19="","",'选型表'!A19)</f>
        <v>012</v>
      </c>
      <c r="B19" s="299" t="str">
        <f>IF('选型表'!C19="","",'选型表'!C19)</f>
        <v>P1801AB</v>
      </c>
      <c r="C19" s="300">
        <f>IF('选型表'!Q19="","",'选型表'!Q19)</f>
      </c>
      <c r="D19" s="301">
        <f>IF('选型表'!R19="","",'选型表'!R19)</f>
      </c>
      <c r="E19" s="299">
        <f>IF('选型表'!E19="","",'选型表'!E19)</f>
        <v>2</v>
      </c>
      <c r="F19" s="302">
        <f>IF('选型表'!T19="","",'选型表'!T19)</f>
      </c>
      <c r="G19" s="318">
        <f>IF('选型表'!X19="","",'选型表'!X19)</f>
      </c>
      <c r="H19" s="302">
        <f>IF('选型表'!AB19="","",'选型表'!AB19)</f>
      </c>
      <c r="I19" s="302">
        <f>IF('选型表'!AC19="","",'选型表'!AC19)</f>
      </c>
      <c r="J19" s="302"/>
      <c r="K19" s="221"/>
      <c r="L19" s="221">
        <f>IF('选型表'!AD19="","",'选型表'!AD19)</f>
      </c>
      <c r="M19" s="303"/>
      <c r="N19" s="304"/>
      <c r="O19" s="305"/>
      <c r="P19" s="306"/>
      <c r="Q19" s="306"/>
      <c r="R19" s="306"/>
      <c r="S19" s="306"/>
      <c r="U19" s="462"/>
    </row>
    <row r="20" spans="1:21" ht="40.049999999999997" customHeight="1">
      <c r="A20" s="298" t="str">
        <f>IF('选型表'!A20="","",'选型表'!A20)</f>
        <v>013</v>
      </c>
      <c r="B20" s="299" t="str">
        <f>IF('选型表'!C20="","",'选型表'!C20)</f>
        <v>P-7101A/B/C</v>
      </c>
      <c r="C20" s="300">
        <f>IF('选型表'!Q20="","",'选型表'!Q20)</f>
      </c>
      <c r="D20" s="301">
        <f>IF('选型表'!R20="","",'选型表'!R20)</f>
      </c>
      <c r="E20" s="299">
        <f>IF('选型表'!E20="","",'选型表'!E20)</f>
        <v>3</v>
      </c>
      <c r="F20" s="302">
        <f>IF('选型表'!T20="","",'选型表'!T20)</f>
      </c>
      <c r="G20" s="318">
        <f>IF('选型表'!X20="","",'选型表'!X20)</f>
      </c>
      <c r="H20" s="302">
        <f>IF('选型表'!AB20="","",'选型表'!AB20)</f>
      </c>
      <c r="I20" s="302">
        <f>IF('选型表'!AC20="","",'选型表'!AC20)</f>
      </c>
      <c r="J20" s="302"/>
      <c r="K20" s="221"/>
      <c r="L20" s="221">
        <f>IF('选型表'!AD20="","",'选型表'!AD20)</f>
      </c>
      <c r="M20" s="303"/>
      <c r="N20" s="304"/>
      <c r="O20" s="305"/>
      <c r="P20" s="306"/>
      <c r="Q20" s="306"/>
      <c r="R20" s="306"/>
      <c r="S20" s="306"/>
      <c r="U20" s="462"/>
    </row>
    <row r="21" spans="1:21" ht="40.049999999999997" customHeight="1">
      <c r="A21" s="298" t="str">
        <f>IF('选型表'!A21="","",'选型表'!A21)</f>
        <v>014</v>
      </c>
      <c r="B21" s="299" t="str">
        <f>IF('选型表'!C21="","",'选型表'!C21)</f>
        <v>P-7102A/B</v>
      </c>
      <c r="C21" s="300">
        <f>IF('选型表'!Q21="","",'选型表'!Q21)</f>
      </c>
      <c r="D21" s="301">
        <f>IF('选型表'!R21="","",'选型表'!R21)</f>
      </c>
      <c r="E21" s="299">
        <f>IF('选型表'!E21="","",'选型表'!E21)</f>
        <v>2</v>
      </c>
      <c r="F21" s="302">
        <f>IF('选型表'!T21="","",'选型表'!T21)</f>
      </c>
      <c r="G21" s="318">
        <f>IF('选型表'!X21="","",'选型表'!X21)</f>
      </c>
      <c r="H21" s="302">
        <f>IF('选型表'!AB21="","",'选型表'!AB21)</f>
      </c>
      <c r="I21" s="302">
        <f>IF('选型表'!AC21="","",'选型表'!AC21)</f>
      </c>
      <c r="J21" s="302"/>
      <c r="K21" s="221"/>
      <c r="L21" s="221">
        <f>IF('选型表'!AD21="","",'选型表'!AD21)</f>
      </c>
      <c r="M21" s="303"/>
      <c r="N21" s="304"/>
      <c r="O21" s="305"/>
      <c r="P21" s="306"/>
      <c r="Q21" s="306"/>
      <c r="R21" s="306"/>
      <c r="S21" s="306"/>
      <c r="U21" s="462"/>
    </row>
    <row r="22" spans="1:21" ht="40.049999999999997" customHeight="1">
      <c r="A22" s="298" t="str">
        <f>IF('选型表'!A22="","",'选型表'!A22)</f>
        <v>015</v>
      </c>
      <c r="B22" s="299" t="str">
        <f>IF('选型表'!C22="","",'选型表'!C22)</f>
        <v>P-7103A/B</v>
      </c>
      <c r="C22" s="300">
        <f>IF('选型表'!Q22="","",'选型表'!Q22)</f>
      </c>
      <c r="D22" s="301">
        <f>IF('选型表'!R22="","",'选型表'!R22)</f>
      </c>
      <c r="E22" s="299">
        <f>IF('选型表'!E22="","",'选型表'!E22)</f>
        <v>2</v>
      </c>
      <c r="F22" s="302">
        <f>IF('选型表'!T22="","",'选型表'!T22)</f>
      </c>
      <c r="G22" s="318">
        <f>IF('选型表'!X22="","",'选型表'!X22)</f>
      </c>
      <c r="H22" s="302">
        <f>IF('选型表'!AB22="","",'选型表'!AB22)</f>
      </c>
      <c r="I22" s="302">
        <f>IF('选型表'!AC22="","",'选型表'!AC22)</f>
      </c>
      <c r="J22" s="302"/>
      <c r="K22" s="221"/>
      <c r="L22" s="221">
        <f>IF('选型表'!AD22="","",'选型表'!AD22)</f>
      </c>
      <c r="M22" s="303"/>
      <c r="N22" s="304"/>
      <c r="O22" s="305"/>
      <c r="P22" s="306"/>
      <c r="Q22" s="306"/>
      <c r="R22" s="306"/>
      <c r="S22" s="306"/>
      <c r="U22" s="462"/>
    </row>
    <row r="23" spans="1:21" ht="16.8">
      <c r="A23" s="308"/>
      <c r="B23" s="309"/>
      <c r="C23" s="310"/>
      <c r="D23" s="258" t="s">
        <v>154</v>
      </c>
      <c r="E23" s="311">
        <f>SUM(E8:E22)</f>
        <v>64</v>
      </c>
      <c r="F23" s="312"/>
      <c r="G23" s="312"/>
      <c r="H23" s="313"/>
      <c r="I23" s="314"/>
      <c r="J23" s="314"/>
      <c r="K23" s="314"/>
      <c r="L23" s="314"/>
      <c r="M23" s="314"/>
      <c r="N23" s="314"/>
      <c r="O23" s="314"/>
      <c r="P23" s="315"/>
      <c r="Q23" s="315"/>
      <c r="R23" s="311"/>
      <c r="S23" s="315"/>
    </row>
    <row r="24" spans="1:21" ht="26.1" customHeight="1">
      <c r="A24" s="843"/>
      <c r="B24" s="844"/>
      <c r="C24" s="844"/>
      <c r="D24" s="844"/>
      <c r="E24" s="844"/>
      <c r="F24" s="844"/>
      <c r="G24" s="844"/>
      <c r="H24" s="844"/>
      <c r="I24" s="844"/>
      <c r="J24" s="844"/>
      <c r="K24" s="844"/>
      <c r="L24" s="844"/>
      <c r="M24" s="844"/>
      <c r="N24" s="844"/>
      <c r="O24" s="844"/>
      <c r="P24" s="844"/>
      <c r="Q24" s="844"/>
      <c r="R24" s="844"/>
      <c r="S24" s="844"/>
    </row>
    <row r="25" spans="1:21" ht="145.00" customHeight="1">
      <c r="A25" s="845" t="s">
        <v>155</v>
      </c>
      <c r="B25" s="846"/>
      <c r="C25" s="846"/>
      <c r="D25" s="846"/>
      <c r="E25" s="846"/>
      <c r="F25" s="847"/>
      <c r="G25" s="316"/>
      <c r="H25" s="920" t="inlineStr">
        <is>
          <t xml:space="preserve">其它约定事项：
1、联轴器选用带有加长段的双膜片式联轴器（若与数据表矛盾，以此为准）。
2、联轴器护罩形式为无火花型、全封闭，不得有旋转部件裸露在外、带盘车天窗。
3、防护罩要保证稳定牢靠，不能变形，防护罩厚度不低于3mm。
4、所有防护罩统一采用中黄色面漆。
5、联轴器推荐厂家：无锡创明、沈阳申克、丹东克隆。
6、机泵出厂前，联轴器应进行粗对中，电机端留有加垫片的余量，并带3层不锈钢调整垫片。
7、针对电机软脚问题，卖方负责现场处理软脚以及软脚后的联轴器对中工作。
8、备品备件：膜片及螺栓螺母组件按50%台套配备。</t>
        </is>
      </c>
      <c r="I25" s="849"/>
      <c r="J25" s="849"/>
      <c r="K25" s="849"/>
      <c r="L25" s="849"/>
      <c r="M25" s="849"/>
      <c r="N25" s="849"/>
      <c r="O25" s="849"/>
      <c r="P25" s="849"/>
      <c r="Q25" s="849"/>
      <c r="R25" s="849"/>
      <c r="S25" s="849"/>
    </row>
    <row r="26" spans="1:21" ht="51.9" customHeight="1" thickBot="1">
      <c r="A26" s="852" t="s">
        <v>157</v>
      </c>
      <c r="B26" s="853"/>
      <c r="C26" s="853"/>
      <c r="D26" s="853"/>
      <c r="E26" s="853"/>
      <c r="F26" s="854"/>
      <c r="G26" s="317"/>
      <c r="H26" s="850"/>
      <c r="I26" s="851"/>
      <c r="J26" s="851"/>
      <c r="K26" s="851"/>
      <c r="L26" s="851"/>
      <c r="M26" s="851"/>
      <c r="N26" s="851"/>
      <c r="O26" s="851"/>
      <c r="P26" s="851"/>
      <c r="Q26" s="851"/>
      <c r="R26" s="851"/>
      <c r="S26" s="851"/>
    </row>
    <row r="27" spans="1:19" ht="19.8" thickTop="1">
      <c r="A27" s="855" t="s">
        <v>158</v>
      </c>
      <c r="B27" s="855"/>
      <c r="C27" s="855"/>
      <c r="D27" s="855"/>
      <c r="E27" s="855"/>
      <c r="F27" s="855"/>
      <c r="G27" s="855"/>
      <c r="H27" s="855"/>
      <c r="I27" s="855"/>
      <c r="J27" s="855"/>
      <c r="K27" s="855"/>
      <c r="L27" s="855"/>
      <c r="M27" s="855"/>
      <c r="N27" s="855"/>
      <c r="O27" s="855"/>
      <c r="P27" s="855"/>
      <c r="Q27" s="855"/>
      <c r="R27" s="855"/>
      <c r="S27" s="855"/>
    </row>
  </sheetData>
  <mergeCells count="38">
    <mergeCell ref="A24:S24"/>
    <mergeCell ref="A25:F25"/>
    <mergeCell ref="H25:S26"/>
    <mergeCell ref="A26:F26"/>
    <mergeCell ref="A27:S27"/>
    <mergeCell ref="N5:N7"/>
    <mergeCell ref="O5:O7"/>
    <mergeCell ref="P5:R5"/>
    <mergeCell ref="S5:S7"/>
    <mergeCell ref="P6:P7"/>
    <mergeCell ref="Q6:Q7"/>
    <mergeCell ref="R6:R7"/>
    <mergeCell ref="H5:H7"/>
    <mergeCell ref="I5:I7"/>
    <mergeCell ref="J5:J7"/>
    <mergeCell ref="K5:K7"/>
    <mergeCell ref="L5:L7"/>
    <mergeCell ref="B5:B7"/>
    <mergeCell ref="C5:D7"/>
    <mergeCell ref="E5:E7"/>
    <mergeCell ref="F5:F7"/>
    <mergeCell ref="G5:G7"/>
    <mergeCell ref="U7:U12"/>
    <mergeCell ref="A1:B1"/>
    <mergeCell ref="C1:E1"/>
    <mergeCell ref="F1:H1"/>
    <mergeCell ref="I1:O1"/>
    <mergeCell ref="A2:B2"/>
    <mergeCell ref="C2:E2"/>
    <mergeCell ref="F2:L3"/>
    <mergeCell ref="Q2:R2"/>
    <mergeCell ref="A3:B3"/>
    <mergeCell ref="C3:E3"/>
    <mergeCell ref="Q3:R3"/>
    <mergeCell ref="A4:O4"/>
    <mergeCell ref="P4:S4"/>
    <mergeCell ref="M5:M7"/>
    <mergeCell ref="A5:A7"/>
  </mergeCells>
  <phoneticPr fontId="58" type="noConversion"/>
  <pageMargins left="0.70866141732283472" right="0.70866141732283472" top="0.74803149606299213" bottom="0.74803149606299213" header="0.31496062992125984" footer="0.31496062992125984"/>
  <pageSetup paperSize="9" orientation="landscape" horizontalDpi="1200" verticalDpi="1200" r:id="rId1" fitToWidth="1" fitToHeight="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Z11"/>
  <sheetViews>
    <sheetView view="pageBreakPreview" topLeftCell="O3" zoomScale="130" zoomScaleNormal="100" zoomScaleSheetLayoutView="130" workbookViewId="0">
      <selection activeCell="X4" sqref="X4:X9"/>
    </sheetView>
  </sheetViews>
  <sheetFormatPr defaultColWidth="9" defaultRowHeight="9"/>
  <cols>
    <col min="1" max="1" width="2.59765625" style="188" customWidth="1"/>
    <col min="2" max="2" width="8.8984375" style="198" customWidth="1"/>
    <col min="3" max="3" width="4.3984375" style="198" customWidth="1"/>
    <col min="4" max="4" width="15.3984375" style="198" customWidth="1"/>
    <col min="5" max="5" width="5.5" style="199" customWidth="1"/>
    <col min="6" max="6" width="15.09765625" style="199" customWidth="1"/>
    <col min="7" max="7" width="6.69921875" style="199" bestFit="1" customWidth="1"/>
    <col min="8" max="9" width="6" style="199" customWidth="1"/>
    <col min="10" max="10" width="4.5" style="199" customWidth="1"/>
    <col min="11" max="11" width="4.59765625" style="199" customWidth="1"/>
    <col min="12" max="12" width="7.59765625" style="200" customWidth="1"/>
    <col min="13" max="13" width="5.8984375" style="188" customWidth="1"/>
    <col min="14" max="17" width="8.19921875" style="188" customWidth="1"/>
    <col min="18" max="20" width="9" style="188"/>
    <col min="21" max="21" width="9.8984375" style="188" customWidth="1"/>
    <col min="22" max="22" width="11.69921875" style="188" customWidth="1"/>
    <col min="23" max="23" width="9" style="188"/>
    <col min="24" max="24" width="26.19921875" style="188" customWidth="1"/>
    <col min="25" max="127" width="9" style="188"/>
    <col min="128" max="16384" width="9" style="190"/>
  </cols>
  <sheetData>
    <row r="1" spans="1:130" s="185" customFormat="1" ht="15" customHeight="1">
      <c r="A1" s="856"/>
      <c r="B1" s="857"/>
      <c r="C1" s="857"/>
      <c r="D1" s="857"/>
      <c r="E1" s="857"/>
      <c r="F1" s="185">
        <f>IF('封面'!E8="","",'封面'!E8)</f>
      </c>
      <c r="H1" s="186"/>
    </row>
    <row r="2" spans="1:130" s="185" customFormat="1" ht="15.9" customHeight="1">
      <c r="A2" s="858" t="s">
        <v>0</v>
      </c>
      <c r="B2" s="859"/>
      <c r="C2" s="858" t="str">
        <f>IF('封面'!E11="","",'封面'!E11)</f>
      </c>
      <c r="D2" s="859"/>
      <c r="E2" s="859"/>
      <c r="F2" s="860" t="s">
        <v>108</v>
      </c>
      <c r="G2" s="861"/>
      <c r="H2" s="861"/>
      <c r="I2" s="861"/>
      <c r="J2" s="861"/>
      <c r="K2" s="861"/>
      <c r="L2" s="861"/>
      <c r="M2" s="861"/>
      <c r="N2" s="861"/>
      <c r="O2" s="861"/>
      <c r="P2" s="861"/>
      <c r="Q2" s="862" t="s">
        <v>109</v>
      </c>
      <c r="R2" s="862"/>
      <c r="S2" s="863"/>
      <c r="T2" s="862" t="s">
        <v>110</v>
      </c>
      <c r="U2" s="862"/>
      <c r="V2" s="863"/>
    </row>
    <row r="3" spans="1:130" s="185" customFormat="1" ht="15.9" customHeight="1">
      <c r="A3" s="858" t="s">
        <v>111</v>
      </c>
      <c r="B3" s="859"/>
      <c r="C3" s="858"/>
      <c r="D3" s="859"/>
      <c r="E3" s="859"/>
      <c r="F3" s="861"/>
      <c r="G3" s="861"/>
      <c r="H3" s="861"/>
      <c r="I3" s="861"/>
      <c r="J3" s="861"/>
      <c r="K3" s="861"/>
      <c r="L3" s="861"/>
      <c r="M3" s="861"/>
      <c r="N3" s="861"/>
      <c r="O3" s="861"/>
      <c r="P3" s="861"/>
      <c r="Q3" s="863"/>
      <c r="R3" s="863"/>
      <c r="S3" s="863"/>
      <c r="T3" s="863"/>
      <c r="U3" s="863"/>
      <c r="V3" s="863"/>
    </row>
    <row r="4" spans="1:130" s="185" customFormat="1" ht="33.75" customHeight="1">
      <c r="A4" s="858" t="s">
        <v>112</v>
      </c>
      <c r="B4" s="859"/>
      <c r="C4" s="858" t="str">
        <f>IF('封面'!E9="","",'封面'!E9)</f>
      </c>
      <c r="D4" s="859"/>
      <c r="E4" s="859"/>
      <c r="F4" s="861"/>
      <c r="G4" s="861"/>
      <c r="H4" s="861"/>
      <c r="I4" s="861"/>
      <c r="J4" s="861"/>
      <c r="K4" s="861"/>
      <c r="L4" s="861"/>
      <c r="M4" s="861"/>
      <c r="N4" s="861"/>
      <c r="O4" s="861"/>
      <c r="P4" s="861"/>
      <c r="Q4" s="187" t="s">
        <v>113</v>
      </c>
      <c r="R4" s="862"/>
      <c r="S4" s="863"/>
      <c r="T4" s="187" t="s">
        <v>114</v>
      </c>
      <c r="U4" s="864">
        <f>IF('封面'!E18="","",'封面'!E18)</f>
      </c>
      <c r="V4" s="863"/>
      <c r="X4" s="462" t="s">
        <v>115</v>
      </c>
    </row>
    <row r="5" spans="1:130" s="189" customFormat="1" ht="16.5" customHeight="1">
      <c r="A5" s="870" t="s">
        <v>40</v>
      </c>
      <c r="B5" s="872" t="s">
        <v>116</v>
      </c>
      <c r="C5" s="874" t="s">
        <v>117</v>
      </c>
      <c r="D5" s="875"/>
      <c r="E5" s="872" t="s">
        <v>118</v>
      </c>
      <c r="F5" s="879" t="s">
        <v>119</v>
      </c>
      <c r="G5" s="880"/>
      <c r="H5" s="880"/>
      <c r="I5" s="880"/>
      <c r="J5" s="880"/>
      <c r="K5" s="880"/>
      <c r="L5" s="881"/>
      <c r="M5" s="881"/>
      <c r="N5" s="881"/>
      <c r="O5" s="881"/>
      <c r="P5" s="875"/>
      <c r="Q5" s="884"/>
      <c r="R5" s="885"/>
      <c r="S5" s="885"/>
      <c r="T5" s="885"/>
      <c r="U5" s="885"/>
      <c r="V5" s="886"/>
      <c r="W5" s="188"/>
      <c r="X5" s="462"/>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8"/>
      <c r="CI5" s="188"/>
      <c r="CJ5" s="188"/>
      <c r="CK5" s="188"/>
      <c r="CL5" s="188"/>
      <c r="CM5" s="188"/>
      <c r="CN5" s="188"/>
      <c r="CO5" s="188"/>
      <c r="CP5" s="188"/>
      <c r="CQ5" s="188"/>
      <c r="CR5" s="188"/>
      <c r="CS5" s="188"/>
      <c r="CT5" s="188"/>
      <c r="CU5" s="188"/>
      <c r="CV5" s="188"/>
      <c r="CW5" s="188"/>
      <c r="CX5" s="188"/>
      <c r="CY5" s="188"/>
      <c r="CZ5" s="188"/>
      <c r="DA5" s="188"/>
      <c r="DB5" s="188"/>
      <c r="DC5" s="188"/>
      <c r="DD5" s="188"/>
      <c r="DE5" s="188"/>
      <c r="DF5" s="188"/>
      <c r="DG5" s="188"/>
      <c r="DH5" s="188"/>
      <c r="DI5" s="188"/>
      <c r="DJ5" s="188"/>
      <c r="DK5" s="188"/>
      <c r="DL5" s="188"/>
      <c r="DM5" s="188"/>
      <c r="DN5" s="188"/>
      <c r="DO5" s="188"/>
      <c r="DP5" s="188"/>
      <c r="DQ5" s="188"/>
      <c r="DR5" s="188"/>
      <c r="DS5" s="188"/>
      <c r="DT5" s="188"/>
      <c r="DU5" s="188"/>
      <c r="DV5" s="188"/>
      <c r="DW5" s="188"/>
      <c r="DX5" s="188"/>
      <c r="DY5" s="188"/>
      <c r="DZ5" s="188"/>
    </row>
    <row r="6" spans="1:130" s="191" customFormat="1" ht="14.25" customHeight="1">
      <c r="A6" s="871"/>
      <c r="B6" s="873"/>
      <c r="C6" s="876"/>
      <c r="D6" s="875"/>
      <c r="E6" s="873"/>
      <c r="F6" s="876"/>
      <c r="G6" s="882"/>
      <c r="H6" s="882"/>
      <c r="I6" s="882"/>
      <c r="J6" s="882"/>
      <c r="K6" s="882"/>
      <c r="L6" s="882"/>
      <c r="M6" s="882"/>
      <c r="N6" s="882"/>
      <c r="O6" s="882"/>
      <c r="P6" s="875"/>
      <c r="Q6" s="887" t="s">
        <v>120</v>
      </c>
      <c r="R6" s="888" t="s">
        <v>121</v>
      </c>
      <c r="S6" s="888" t="s">
        <v>122</v>
      </c>
      <c r="T6" s="888" t="s">
        <v>123</v>
      </c>
      <c r="U6" s="888" t="s">
        <v>124</v>
      </c>
      <c r="V6" s="889"/>
      <c r="W6" s="188"/>
      <c r="X6" s="462"/>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90"/>
      <c r="DY6" s="190"/>
      <c r="DZ6" s="190"/>
    </row>
    <row r="7" spans="1:130" s="191" customFormat="1" ht="27" customHeight="1">
      <c r="A7" s="871"/>
      <c r="B7" s="873"/>
      <c r="C7" s="877"/>
      <c r="D7" s="878"/>
      <c r="E7" s="873"/>
      <c r="F7" s="877"/>
      <c r="G7" s="883"/>
      <c r="H7" s="883"/>
      <c r="I7" s="883"/>
      <c r="J7" s="883"/>
      <c r="K7" s="883"/>
      <c r="L7" s="883"/>
      <c r="M7" s="883"/>
      <c r="N7" s="883"/>
      <c r="O7" s="883"/>
      <c r="P7" s="878"/>
      <c r="Q7" s="887"/>
      <c r="R7" s="888"/>
      <c r="S7" s="888" t="s">
        <v>125</v>
      </c>
      <c r="T7" s="888" t="s">
        <v>125</v>
      </c>
      <c r="U7" s="888"/>
      <c r="V7" s="889"/>
      <c r="W7" s="188"/>
      <c r="X7" s="462"/>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c r="BH7" s="188"/>
      <c r="BI7" s="188"/>
      <c r="BJ7" s="188"/>
      <c r="BK7" s="188"/>
      <c r="BL7" s="188"/>
      <c r="BM7" s="188"/>
      <c r="BN7" s="188"/>
      <c r="BO7" s="188"/>
      <c r="BP7" s="188"/>
      <c r="BQ7" s="188"/>
      <c r="BR7" s="188"/>
      <c r="BS7" s="188"/>
      <c r="BT7" s="188"/>
      <c r="BU7" s="188"/>
      <c r="BV7" s="188"/>
      <c r="BW7" s="188"/>
      <c r="BX7" s="188"/>
      <c r="BY7" s="188"/>
      <c r="BZ7" s="188"/>
      <c r="CA7" s="188"/>
      <c r="CB7" s="188"/>
      <c r="CC7" s="188"/>
      <c r="CD7" s="188"/>
      <c r="CE7" s="188"/>
      <c r="CF7" s="188"/>
      <c r="CG7" s="188"/>
      <c r="CH7" s="188"/>
      <c r="CI7" s="188"/>
      <c r="CJ7" s="188"/>
      <c r="CK7" s="188"/>
      <c r="CL7" s="188"/>
      <c r="CM7" s="188"/>
      <c r="CN7" s="188"/>
      <c r="CO7" s="188"/>
      <c r="CP7" s="188"/>
      <c r="CQ7" s="188"/>
      <c r="CR7" s="188"/>
      <c r="CS7" s="188"/>
      <c r="CT7" s="188"/>
      <c r="CU7" s="188"/>
      <c r="CV7" s="188"/>
      <c r="CW7" s="188"/>
      <c r="CX7" s="188"/>
      <c r="CY7" s="188"/>
      <c r="CZ7" s="188"/>
      <c r="DA7" s="188"/>
      <c r="DB7" s="188"/>
      <c r="DC7" s="188"/>
      <c r="DD7" s="188"/>
      <c r="DE7" s="188"/>
      <c r="DF7" s="188"/>
      <c r="DG7" s="188"/>
      <c r="DH7" s="188"/>
      <c r="DI7" s="188"/>
      <c r="DJ7" s="188"/>
      <c r="DK7" s="188"/>
      <c r="DL7" s="188"/>
      <c r="DM7" s="188"/>
      <c r="DN7" s="188"/>
      <c r="DO7" s="188"/>
      <c r="DP7" s="188"/>
      <c r="DQ7" s="188"/>
      <c r="DR7" s="188"/>
      <c r="DS7" s="188"/>
      <c r="DT7" s="188"/>
      <c r="DU7" s="188"/>
      <c r="DV7" s="188"/>
      <c r="DW7" s="188"/>
      <c r="DX7" s="190"/>
      <c r="DY7" s="190"/>
      <c r="DZ7" s="190"/>
    </row>
    <row r="8" spans="1:130" s="191" customFormat="1" ht="203.00" customHeight="1">
      <c r="A8" s="192"/>
      <c r="B8" s="193"/>
      <c r="C8" s="201"/>
      <c r="D8" s="202" t="str">
        <f>'选型表'!R8</f>
      </c>
      <c r="E8" s="193"/>
      <c r="F8" s="921" t="inlineStr">
        <is>
          <t xml:space="preserve">1、接线箱防爆等级Exd IICT6，IP65，材料为不锈钢材质。
2、接线箱出线口为G1 1/2"。
3、接线箱由投标方供货。
4、一次仪表至接线箱侧材料由投标方设计供货。
5、接线箱采用底进底出型，出口尺寸为G1-1/2″（内），并带不锈钢防爆密封接头（如有备用接线口，配置不锈钢丝堵）。
6、接线箱为不锈钢材质，配不锈钢螺栓，接线箱防爆等级不低于ExdⅡCT4，并预留20%空余端子。
7、接线箱内接线端子要求进口品牌，不可采用弹簧式端子，接线箱外带接地螺丝。
8、本安信号与隔爆信号接线箱分开设置，模拟量和开关量接线箱分开设置。
9、参与联锁的测点信号全部由现场接线箱转接并引至DCS或者SIS机柜。
10、以现场接线箱为界：接线箱（含接线箱）到现场表的连接由投标方设计和供货，接线箱至DCS或者SIS的电缆、穿线管等安装材料由招标方设计和供货。
11、仪表接线箱接线图由投标方提供。</t>
        </is>
      </c>
      <c r="G8" s="891"/>
      <c r="H8" s="891"/>
      <c r="I8" s="891"/>
      <c r="J8" s="891"/>
      <c r="K8" s="891"/>
      <c r="L8" s="891"/>
      <c r="M8" s="891"/>
      <c r="N8" s="891"/>
      <c r="O8" s="891"/>
      <c r="P8" s="892"/>
      <c r="Q8" s="194"/>
      <c r="R8" s="195"/>
      <c r="S8" s="195"/>
      <c r="T8" s="195"/>
      <c r="U8" s="195"/>
      <c r="V8" s="196"/>
      <c r="W8" s="188"/>
      <c r="X8" s="462"/>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c r="CR8" s="188"/>
      <c r="CS8" s="188"/>
      <c r="CT8" s="188"/>
      <c r="CU8" s="188"/>
      <c r="CV8" s="188"/>
      <c r="CW8" s="188"/>
      <c r="CX8" s="188"/>
      <c r="CY8" s="188"/>
      <c r="CZ8" s="188"/>
      <c r="DA8" s="188"/>
      <c r="DB8" s="188"/>
      <c r="DC8" s="188"/>
      <c r="DD8" s="188"/>
      <c r="DE8" s="188"/>
      <c r="DF8" s="188"/>
      <c r="DG8" s="188"/>
      <c r="DH8" s="188"/>
      <c r="DI8" s="188"/>
      <c r="DJ8" s="188"/>
      <c r="DK8" s="188"/>
      <c r="DL8" s="188"/>
      <c r="DM8" s="188"/>
      <c r="DN8" s="188"/>
      <c r="DO8" s="188"/>
      <c r="DP8" s="188"/>
      <c r="DQ8" s="188"/>
      <c r="DR8" s="188"/>
      <c r="DS8" s="188"/>
      <c r="DT8" s="188"/>
      <c r="DU8" s="188"/>
      <c r="DV8" s="188"/>
      <c r="DW8" s="188"/>
      <c r="DX8" s="190"/>
      <c r="DY8" s="190"/>
      <c r="DZ8" s="190"/>
    </row>
    <row r="9" spans="1:130" ht="18.75" customHeight="1">
      <c r="A9" s="871" t="s">
        <v>127</v>
      </c>
      <c r="B9" s="893"/>
      <c r="C9" s="893"/>
      <c r="D9" s="873"/>
      <c r="E9" s="197">
        <f>SUM(E8:E8)</f>
      </c>
      <c r="F9" s="873"/>
      <c r="G9" s="873"/>
      <c r="H9" s="873"/>
      <c r="I9" s="873"/>
      <c r="J9" s="873"/>
      <c r="K9" s="873"/>
      <c r="L9" s="873"/>
      <c r="M9" s="873"/>
      <c r="N9" s="873"/>
      <c r="O9" s="873"/>
      <c r="P9" s="894"/>
      <c r="Q9" s="894"/>
      <c r="R9" s="894"/>
      <c r="S9" s="894"/>
      <c r="T9" s="894"/>
      <c r="U9" s="895"/>
      <c r="V9" s="896"/>
      <c r="X9" s="462"/>
    </row>
    <row r="10" spans="1:130" ht="52.5" customHeight="1" thickBot="1">
      <c r="A10" s="865" t="s">
        <v>128</v>
      </c>
      <c r="B10" s="866"/>
      <c r="C10" s="866"/>
      <c r="D10" s="866"/>
      <c r="E10" s="866"/>
      <c r="F10" s="866"/>
      <c r="G10" s="866"/>
      <c r="H10" s="866"/>
      <c r="I10" s="866"/>
      <c r="J10" s="866"/>
      <c r="K10" s="866"/>
      <c r="L10" s="866"/>
      <c r="M10" s="866"/>
      <c r="N10" s="866"/>
      <c r="O10" s="866"/>
      <c r="P10" s="867"/>
      <c r="Q10" s="867"/>
      <c r="R10" s="867"/>
      <c r="S10" s="867"/>
      <c r="T10" s="867"/>
      <c r="U10" s="868"/>
      <c r="V10" s="869"/>
    </row>
    <row r="11" spans="1:130" ht="9.6" thickTop="1"/>
  </sheetData>
  <mergeCells count="31">
    <mergeCell ref="A10:V10"/>
    <mergeCell ref="A5:A7"/>
    <mergeCell ref="B5:B7"/>
    <mergeCell ref="C5:D7"/>
    <mergeCell ref="E5:E7"/>
    <mergeCell ref="F5:P7"/>
    <mergeCell ref="Q5:V5"/>
    <mergeCell ref="Q6:Q7"/>
    <mergeCell ref="R6:R7"/>
    <mergeCell ref="S6:S7"/>
    <mergeCell ref="T6:T7"/>
    <mergeCell ref="U6:U7"/>
    <mergeCell ref="V6:V7"/>
    <mergeCell ref="F8:P8"/>
    <mergeCell ref="A9:D9"/>
    <mergeCell ref="F9:V9"/>
    <mergeCell ref="X4:X9"/>
    <mergeCell ref="A1:E1"/>
    <mergeCell ref="A2:B2"/>
    <mergeCell ref="C2:E2"/>
    <mergeCell ref="F2:P4"/>
    <mergeCell ref="Q2:Q3"/>
    <mergeCell ref="T2:T3"/>
    <mergeCell ref="U2:V3"/>
    <mergeCell ref="A3:B3"/>
    <mergeCell ref="C3:E3"/>
    <mergeCell ref="A4:B4"/>
    <mergeCell ref="C4:E4"/>
    <mergeCell ref="R4:S4"/>
    <mergeCell ref="U4:V4"/>
    <mergeCell ref="R2:S3"/>
  </mergeCells>
  <phoneticPr fontId="58" type="noConversion"/>
  <pageMargins left="0.27559055118110237" right="0.19685039370078741" top="0.78740157480314965" bottom="0.19685039370078741" header="0.23622047244094491" footer="0.15748031496062992"/>
  <pageSetup paperSize="9" orientation="landscape" r:id="rId1" fitToWidth="1" fitToHeight="0"/>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topLeftCell="A2" zoomScale="85" zoomScaleNormal="100" zoomScaleSheetLayoutView="85" workbookViewId="0">
      <selection activeCell="D7" sqref="D7"/>
    </sheetView>
  </sheetViews>
  <sheetFormatPr defaultColWidth="9" defaultRowHeight="15.6"/>
  <cols>
    <col min="1" max="1" width="17.8984375" customWidth="1"/>
    <col min="2" max="2" width="14.5" customWidth="1"/>
    <col min="3" max="3" width="18.19921875" customWidth="1"/>
    <col min="4" max="4" width="22.3984375" customWidth="1"/>
  </cols>
  <sheetData>
    <row r="1" spans="1:14" ht="24.9" customHeight="1">
      <c r="A1" s="897" t="str">
        <f>"喷漆"&amp;'封面'!E8</f>
        <v>喷漆</v>
      </c>
      <c r="B1" s="898"/>
      <c r="C1" s="898"/>
      <c r="D1" s="898"/>
      <c r="E1" s="898" t="str">
        <f>"包装"&amp;'封面'!E8</f>
        <v>包装</v>
      </c>
      <c r="F1" s="898"/>
      <c r="G1" s="898"/>
      <c r="H1" s="898"/>
      <c r="I1" s="898"/>
      <c r="J1" s="898"/>
      <c r="K1" s="898"/>
      <c r="L1" s="898"/>
      <c r="M1" s="898"/>
      <c r="N1" s="898"/>
    </row>
    <row r="2" spans="1:14" ht="87.00" customHeight="1">
      <c r="A2" s="326" t="s">
        <v>73</v>
      </c>
      <c r="B2" s="360" t="inlineStr">
        <is>
          <t>佐敦、海虹老人、青岛海建化学有限公司、陕西宝塔山油漆股份有限公司</t>
        </is>
      </c>
      <c r="C2" s="361"/>
      <c r="D2" s="361"/>
      <c r="E2" s="924" t="inlineStr">
        <is>
          <t>防护符合当地气候（防雨、防潮、且内包装具有防火功能）；满足户外存放6个月以上；管口用四氟板密封固定；随机资料单独包装</t>
        </is>
      </c>
      <c r="F2" s="282"/>
      <c r="G2" s="282"/>
      <c r="H2" s="282"/>
      <c r="I2" s="282"/>
      <c r="J2" s="282"/>
      <c r="K2" s="282"/>
      <c r="L2" s="282"/>
      <c r="M2" s="282"/>
      <c r="N2" s="282"/>
    </row>
    <row r="3" spans="1:14" ht="24.9" customHeight="1">
      <c r="A3" s="326" t="s">
        <v>74</v>
      </c>
      <c r="B3" s="360" t="inlineStr">
        <is>
          <t>底漆：环氧富锌底漆；中间漆：环氧云母氧化铁防锈漆；面漆：脂肪族聚氨酯面漆</t>
        </is>
      </c>
      <c r="C3" s="361"/>
      <c r="D3" s="361"/>
      <c r="E3" s="282"/>
      <c r="F3" s="282"/>
      <c r="G3" s="282"/>
      <c r="H3" s="282"/>
      <c r="I3" s="282"/>
      <c r="J3" s="282"/>
      <c r="K3" s="282"/>
      <c r="L3" s="282"/>
      <c r="M3" s="282"/>
      <c r="N3" s="282"/>
    </row>
    <row r="4" spans="1:14" ht="24.9" customHeight="1">
      <c r="A4" s="326" t="s">
        <v>75</v>
      </c>
      <c r="B4" s="360" t="inlineStr">
        <is>
          <t>不小于220μm</t>
        </is>
      </c>
      <c r="C4" s="361"/>
      <c r="D4" s="361"/>
      <c r="E4" s="282"/>
      <c r="F4" s="282"/>
      <c r="G4" s="282"/>
      <c r="H4" s="282"/>
      <c r="I4" s="282"/>
      <c r="J4" s="282"/>
      <c r="K4" s="282"/>
      <c r="L4" s="282"/>
      <c r="M4" s="282"/>
      <c r="N4" s="282"/>
    </row>
    <row r="5" spans="1:14" ht="24.9" customHeight="1">
      <c r="A5" s="326" t="s">
        <v>76</v>
      </c>
      <c r="B5" s="360"/>
      <c r="C5" s="361"/>
      <c r="D5" s="361"/>
      <c r="E5" s="282"/>
      <c r="F5" s="282"/>
      <c r="G5" s="282"/>
      <c r="H5" s="282"/>
      <c r="I5" s="282"/>
      <c r="J5" s="282"/>
      <c r="K5" s="282"/>
      <c r="L5" s="282"/>
      <c r="M5" s="282"/>
      <c r="N5" s="282"/>
    </row>
    <row r="6" spans="1:14" ht="27.9" customHeight="1">
      <c r="A6" s="19" t="s">
        <v>77</v>
      </c>
      <c r="B6" s="326" t="s">
        <v>78</v>
      </c>
      <c r="C6" s="326" t="s">
        <v>79</v>
      </c>
      <c r="D6" s="19" t="s">
        <v>80</v>
      </c>
      <c r="E6" s="900"/>
      <c r="F6" s="901"/>
      <c r="G6" s="901"/>
      <c r="H6" s="901"/>
      <c r="I6" s="901"/>
      <c r="J6" s="901"/>
      <c r="K6" s="901"/>
      <c r="L6" s="901"/>
      <c r="M6" s="901"/>
    </row>
    <row r="7" spans="1:14" ht="56.25" customHeight="1">
      <c r="A7" s="19" t="s">
        <v>81</v>
      </c>
      <c r="B7" s="319" t="inlineStr">
        <is>
          <t>蓝灰色</t>
        </is>
      </c>
      <c r="C7" s="319" t="inlineStr">
        <is>
          <t>PB08</t>
        </is>
      </c>
      <c r="D7" s="170"/>
      <c r="E7" s="901"/>
      <c r="F7" s="901"/>
      <c r="G7" s="901"/>
      <c r="H7" s="901"/>
      <c r="I7" s="901"/>
      <c r="J7" s="901"/>
      <c r="K7" s="901"/>
      <c r="L7" s="901"/>
      <c r="M7" s="901"/>
    </row>
    <row r="8" spans="1:14" ht="27.9" customHeight="1">
      <c r="A8" s="19" t="s">
        <v>82</v>
      </c>
      <c r="B8" s="319" t="inlineStr">
        <is>
          <t>蓝灰色</t>
        </is>
      </c>
      <c r="C8" s="319" t="inlineStr">
        <is>
          <t>PB08</t>
        </is>
      </c>
      <c r="D8" s="171"/>
      <c r="E8" s="901"/>
      <c r="F8" s="901"/>
      <c r="G8" s="901"/>
      <c r="H8" s="901"/>
      <c r="I8" s="901"/>
      <c r="J8" s="901"/>
      <c r="K8" s="901"/>
      <c r="L8" s="901"/>
      <c r="M8" s="901"/>
    </row>
    <row r="9" spans="1:14" ht="27.9" customHeight="1">
      <c r="A9" s="19" t="s">
        <v>83</v>
      </c>
      <c r="B9" s="319" t="inlineStr">
        <is>
          <t>中黄色</t>
        </is>
      </c>
      <c r="C9" s="319" t="inlineStr">
        <is>
          <t>Y07</t>
        </is>
      </c>
      <c r="D9" s="171"/>
      <c r="E9" s="901"/>
      <c r="F9" s="901"/>
      <c r="G9" s="901"/>
      <c r="H9" s="901"/>
      <c r="I9" s="901"/>
      <c r="J9" s="901"/>
      <c r="K9" s="901"/>
      <c r="L9" s="901"/>
      <c r="M9" s="901"/>
    </row>
    <row r="10" spans="1:14" ht="27.9" customHeight="1">
      <c r="A10" s="19" t="s">
        <v>84</v>
      </c>
      <c r="B10" s="319" t="inlineStr">
        <is>
          <t>蓝灰色</t>
        </is>
      </c>
      <c r="C10" s="319" t="inlineStr">
        <is>
          <t>PB08</t>
        </is>
      </c>
      <c r="D10" s="171"/>
      <c r="E10" s="901"/>
      <c r="F10" s="901"/>
      <c r="G10" s="901"/>
      <c r="H10" s="901"/>
      <c r="I10" s="901"/>
      <c r="J10" s="901"/>
      <c r="K10" s="901"/>
      <c r="L10" s="901"/>
      <c r="M10" s="901"/>
    </row>
    <row r="11" spans="1:14" ht="33.75" customHeight="1">
      <c r="A11" s="19" t="s">
        <v>85</v>
      </c>
      <c r="B11" s="320"/>
      <c r="C11" s="319"/>
      <c r="D11" s="171"/>
      <c r="E11" s="901"/>
      <c r="F11" s="901"/>
      <c r="G11" s="901"/>
      <c r="H11" s="901"/>
      <c r="I11" s="901"/>
      <c r="J11" s="901"/>
      <c r="K11" s="901"/>
      <c r="L11" s="901"/>
      <c r="M11" s="901"/>
    </row>
    <row r="12" spans="1:14" ht="27.9" customHeight="1">
      <c r="A12" s="19" t="s">
        <v>86</v>
      </c>
      <c r="B12" s="319"/>
      <c r="C12" s="319"/>
      <c r="D12" s="171"/>
      <c r="E12" s="901"/>
      <c r="F12" s="901"/>
      <c r="G12" s="901"/>
      <c r="H12" s="901"/>
      <c r="I12" s="901"/>
      <c r="J12" s="901"/>
      <c r="K12" s="901"/>
      <c r="L12" s="901"/>
      <c r="M12" s="901"/>
    </row>
    <row r="13" spans="1:14" ht="27.9" customHeight="1">
      <c r="A13" s="19" t="s">
        <v>87</v>
      </c>
      <c r="B13" s="319" t="inlineStr">
        <is>
          <t>艳绿色</t>
        </is>
      </c>
      <c r="C13" s="319" t="inlineStr">
        <is>
          <t>G03</t>
        </is>
      </c>
      <c r="D13" s="171"/>
      <c r="E13" s="901"/>
      <c r="F13" s="901"/>
      <c r="G13" s="901"/>
      <c r="H13" s="901"/>
      <c r="I13" s="901"/>
      <c r="J13" s="901"/>
      <c r="K13" s="901"/>
      <c r="L13" s="901"/>
      <c r="M13" s="901"/>
    </row>
    <row r="14" spans="1:14" ht="27.9" customHeight="1">
      <c r="A14" s="19" t="s">
        <v>88</v>
      </c>
      <c r="B14" s="319" t="inlineStr">
        <is>
          <t>大红色</t>
        </is>
      </c>
      <c r="C14" s="319" t="inlineStr">
        <is>
          <t>R03</t>
        </is>
      </c>
      <c r="D14" s="171"/>
      <c r="E14" s="901"/>
      <c r="F14" s="901"/>
      <c r="G14" s="901"/>
      <c r="H14" s="901"/>
      <c r="I14" s="901"/>
      <c r="J14" s="901"/>
      <c r="K14" s="901"/>
      <c r="L14" s="901"/>
      <c r="M14" s="901"/>
    </row>
    <row r="15" spans="1:14" ht="27.9" customHeight="1">
      <c r="A15" s="19" t="s">
        <v>89</v>
      </c>
      <c r="B15" s="321"/>
      <c r="C15" s="321"/>
      <c r="D15" s="171"/>
      <c r="E15" s="901"/>
      <c r="F15" s="901"/>
      <c r="G15" s="901"/>
      <c r="H15" s="901"/>
      <c r="I15" s="901"/>
      <c r="J15" s="901"/>
      <c r="K15" s="901"/>
      <c r="L15" s="901"/>
      <c r="M15" s="901"/>
    </row>
    <row r="16" spans="1:14" ht="33" customHeight="1">
      <c r="A16" s="322" t="s">
        <v>90</v>
      </c>
      <c r="B16" s="319"/>
      <c r="C16" s="319"/>
      <c r="D16" s="171"/>
      <c r="E16" s="901"/>
      <c r="F16" s="901"/>
      <c r="G16" s="901"/>
      <c r="H16" s="901"/>
      <c r="I16" s="901"/>
      <c r="J16" s="901"/>
      <c r="K16" s="901"/>
      <c r="L16" s="901"/>
      <c r="M16" s="901"/>
    </row>
    <row r="17" spans="1:13" ht="39" customHeight="1">
      <c r="A17" s="322" t="s">
        <v>91</v>
      </c>
      <c r="B17" s="319" t="inlineStr">
        <is>
          <t>蓝灰色</t>
        </is>
      </c>
      <c r="C17" s="319" t="inlineStr">
        <is>
          <t>PB08</t>
        </is>
      </c>
      <c r="D17" s="171"/>
      <c r="E17" s="901"/>
      <c r="F17" s="901"/>
      <c r="G17" s="901"/>
      <c r="H17" s="901"/>
      <c r="I17" s="901"/>
      <c r="J17" s="901"/>
      <c r="K17" s="901"/>
      <c r="L17" s="901"/>
      <c r="M17" s="901"/>
    </row>
    <row r="18" spans="1:13" ht="45" customHeight="1">
      <c r="A18" s="322" t="s">
        <v>92</v>
      </c>
      <c r="B18" s="319"/>
      <c r="C18" s="319"/>
      <c r="D18" s="171"/>
      <c r="E18" s="901"/>
      <c r="F18" s="901"/>
      <c r="G18" s="901"/>
      <c r="H18" s="901"/>
      <c r="I18" s="901"/>
      <c r="J18" s="901"/>
      <c r="K18" s="901"/>
      <c r="L18" s="901"/>
      <c r="M18" s="901"/>
    </row>
    <row r="19" spans="1:13" ht="45" customHeight="1">
      <c r="A19" s="323"/>
      <c r="B19" s="324"/>
      <c r="C19" s="324"/>
      <c r="D19" s="325"/>
      <c r="E19" s="901"/>
      <c r="F19" s="901"/>
      <c r="G19" s="901"/>
      <c r="H19" s="901"/>
      <c r="I19" s="901"/>
      <c r="J19" s="901"/>
      <c r="K19" s="901"/>
      <c r="L19" s="901"/>
      <c r="M19" s="901"/>
    </row>
    <row r="20" spans="1:13">
      <c r="E20" s="901"/>
      <c r="F20" s="901"/>
      <c r="G20" s="901"/>
      <c r="H20" s="901"/>
      <c r="I20" s="901"/>
      <c r="J20" s="901"/>
      <c r="K20" s="901"/>
      <c r="L20" s="901"/>
      <c r="M20" s="901"/>
    </row>
    <row r="21" spans="1:13" ht="37.5" customHeight="1">
      <c r="A21" s="899" t="s">
        <v>93</v>
      </c>
      <c r="B21" s="899"/>
      <c r="C21" s="899"/>
      <c r="D21" s="899"/>
      <c r="E21" s="901"/>
      <c r="F21" s="901"/>
      <c r="G21" s="901"/>
      <c r="H21" s="901"/>
      <c r="I21" s="901"/>
      <c r="J21" s="901"/>
      <c r="K21" s="901"/>
      <c r="L21" s="901"/>
      <c r="M21" s="901"/>
    </row>
    <row r="22" spans="1:13" ht="48.75" customHeight="1">
      <c r="A22" s="899" t="s">
        <v>94</v>
      </c>
      <c r="B22" s="899"/>
      <c r="C22" s="899"/>
      <c r="D22" s="899"/>
      <c r="E22" s="901"/>
      <c r="F22" s="901"/>
      <c r="G22" s="901"/>
      <c r="H22" s="901"/>
      <c r="I22" s="901"/>
      <c r="J22" s="901"/>
      <c r="K22" s="901"/>
      <c r="L22" s="901"/>
      <c r="M22" s="901"/>
    </row>
  </sheetData>
  <mergeCells count="9">
    <mergeCell ref="A1:D1"/>
    <mergeCell ref="E1:N1"/>
    <mergeCell ref="A21:D21"/>
    <mergeCell ref="A22:D22"/>
    <mergeCell ref="E6:M22"/>
    <mergeCell ref="B2:D2"/>
    <mergeCell ref="B3:D3"/>
    <mergeCell ref="B4:D4"/>
    <mergeCell ref="B5:D5"/>
  </mergeCells>
  <phoneticPr fontId="58" type="noConversion"/>
  <pageMargins left="0.75" right="0.75" top="1" bottom="1" header="0.5" footer="0.5"/>
  <pageSetup paperSize="9" orientation="portrait" r:id="rId1"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view="pageBreakPreview" zoomScaleNormal="100" zoomScaleSheetLayoutView="100" workbookViewId="0">
      <selection activeCell="I4" sqref="I4:I9"/>
    </sheetView>
  </sheetViews>
  <sheetFormatPr defaultColWidth="9" defaultRowHeight="15.6"/>
  <cols>
    <col min="9" max="9" width="42" customWidth="1"/>
  </cols>
  <sheetData>
    <row r="1" spans="1:9">
      <c r="C1" t="str">
        <f>"检验"&amp;'封面'!E8</f>
        <v>检验</v>
      </c>
    </row>
    <row r="2" spans="1:9" ht="319.00" customHeight="1">
      <c r="A2" s="922" t="inlineStr">
        <is>
          <t xml:space="preserve">检验和试验要求：
1、应按API 标准规范中最高要求进行检验和试验,检验试验项目包括但不仅包括以下条款：a) 制造厂标准车间试验 b) 机械运转试验 c) 水压试验 d) 外观检查 e) 性能试验 f) 汽蚀试验（当NPSHA-NPSHr&lt;1m 时需要进行）
2、所有试验的结果应记录并送交买方认可。
3、对买方规定需到场目睹或观察的检查或试验项目，卖方确定试验日期后应至少提前二十天通知买方，以便买方能及时参加。
4、如果买方参加卖方供货机组的部分检验和试验,将仍不解除卖方的全部合同责任。
5、水压试验：R、W
6、静平衡试验：R
7、动平衡试验：R
8、性能试验：R、W
9、机械运转试验：R、W
10、外观及尺寸检验：R、W
11、冲洗系统运转试验：R
12、装运准备（包括备品备件和专用工具）：R
13、NPSH 试验：R
14、噪音试验：R
15、驱动机试验检验及报告：R
16、在额定转速下和额定流量下，泵的扬程、轴功率、效率和必需汽蚀余量的偏差，应不超过规定中的要求。</t>
        </is>
      </c>
    </row>
    <row r="4" spans="1:9">
      <c r="I4" s="462" t="s">
        <v>95</v>
      </c>
    </row>
    <row r="5" spans="1:9">
      <c r="I5" s="462"/>
    </row>
    <row r="6" spans="1:9">
      <c r="I6" s="462"/>
    </row>
    <row r="7" spans="1:9">
      <c r="I7" s="462"/>
    </row>
    <row r="8" spans="1:9">
      <c r="I8" s="462"/>
    </row>
    <row r="9" spans="1:9">
      <c r="I9" s="462"/>
    </row>
  </sheetData>
  <mergeCells count="2">
    <mergeCell ref="I4:I9"/>
    <mergeCell ref="A2:G17"/>
  </mergeCells>
  <phoneticPr fontId="58" type="noConversion"/>
  <pageMargins left="0.7" right="0.7" top="0.75" bottom="0.75" header="0.3" footer="0.3"/>
  <pageSetup paperSize="9" orientation="portrait" r:id="rId1" fitToWidth="1" fitToHeigh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
  <sheetViews>
    <sheetView view="pageBreakPreview" zoomScale="130" zoomScaleNormal="100" zoomScaleSheetLayoutView="130" workbookViewId="0">
      <selection activeCell="F9" sqref="F9"/>
    </sheetView>
  </sheetViews>
  <sheetFormatPr defaultColWidth="9" defaultRowHeight="15.6"/>
  <cols>
    <col min="6" max="6" width="35.796875" customWidth="1"/>
  </cols>
  <sheetData>
    <row r="1" spans="1:6">
      <c r="D1" t="str">
        <f>"完工资料"&amp;'封面'!E8</f>
        <v>完工资料</v>
      </c>
    </row>
    <row r="2" spans="1:6" ht="306.00" customHeight="1">
      <c r="A2" s="923" t="inlineStr">
        <is>
          <t xml:space="preserve">设备技术参数一览表、数据表、性能曲线、外形图（含管口允许的力和力矩，交接点法兰表等）、基础图（含动、静载荷条件，基础外形尺寸等）、带供货范围分界的P&amp;ID、公用工程消耗表、散件供货的配套件的图纸等、压力容器设备清单列表及压力容器施工图、除压力容器外的辅机设备清单列表以及设备外形图、监测仪表一览表（含位号和名称）及与用户接口信息、联锁逻辑图（或功能表）及I/O清单、电气原理图、电动机图纸、安全阀清单和数据表、制造商的其他资料
份数：6份
语言：中文</t>
        </is>
      </c>
    </row>
    <row r="3" spans="1:6">
      <c r="A3" s="329"/>
      <c r="F3" s="462" t="s">
        <v>96</v>
      </c>
    </row>
    <row r="4" spans="1:6">
      <c r="A4" s="329"/>
      <c r="F4" s="462"/>
    </row>
    <row r="5" spans="1:6">
      <c r="A5" s="329"/>
      <c r="F5" s="462"/>
    </row>
    <row r="6" spans="1:6">
      <c r="A6" s="329"/>
      <c r="F6" s="462"/>
    </row>
    <row r="7" spans="1:6">
      <c r="F7" s="462"/>
    </row>
    <row r="8" spans="1:6">
      <c r="F8" s="462"/>
    </row>
  </sheetData>
  <mergeCells count="2">
    <mergeCell ref="F3:F8"/>
    <mergeCell ref="A2:E3"/>
  </mergeCells>
  <phoneticPr fontId="58" type="noConversion"/>
  <pageMargins left="0.7" right="0.7" top="0.75" bottom="0.75" header="0.3" footer="0.3"/>
  <pageSetup paperSize="9" orientation="portrait" r:id="rId1" fitToWidth="1" fitToHeigh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view="pageBreakPreview" zoomScale="60" zoomScaleNormal="85" workbookViewId="0">
      <selection activeCell="D5" sqref="D5:F8"/>
    </sheetView>
  </sheetViews>
  <sheetFormatPr defaultColWidth="9" defaultRowHeight="16.8"/>
  <cols>
    <col min="1" max="1" width="9.09765625" style="13" customWidth="1"/>
    <col min="2" max="2" width="78.8984375" style="13" customWidth="1"/>
    <col min="3" max="3" width="10.09765625" style="14" customWidth="1"/>
    <col min="4" max="4" width="11.5" style="14" customWidth="1"/>
    <col min="5" max="5" width="11.59765625" style="13" customWidth="1"/>
    <col min="6" max="6" width="11" style="14" customWidth="1"/>
    <col min="7" max="7" width="13.59765625" style="14" customWidth="1"/>
    <col min="8" max="8" width="9.19921875" style="13" customWidth="1"/>
    <col min="9" max="9" width="6.19921875" style="13" customWidth="1"/>
    <col min="10" max="10" width="7.3984375" style="13" customWidth="1"/>
    <col min="11" max="11" width="9.5" style="13" customWidth="1"/>
    <col min="12" max="13" width="6.59765625" style="13" customWidth="1"/>
    <col min="14" max="14" width="13.59765625" style="13" customWidth="1"/>
    <col min="15" max="15" width="7.69921875" style="13" customWidth="1"/>
    <col min="16" max="16" width="11.09765625" style="13" customWidth="1"/>
    <col min="17" max="17" width="11.69921875" style="13" customWidth="1"/>
    <col min="18" max="18" width="14.09765625" style="13" customWidth="1"/>
    <col min="19" max="19" width="2.8984375" style="13" customWidth="1"/>
    <col min="20" max="16384" width="9" style="13"/>
  </cols>
  <sheetData>
    <row r="1" spans="1:19" ht="0.9" customHeight="1"/>
    <row r="2" spans="1:19" ht="29.25" customHeight="1">
      <c r="A2" s="902" t="s">
        <v>97</v>
      </c>
      <c r="B2" s="902"/>
      <c r="C2" s="16"/>
      <c r="D2" s="16"/>
      <c r="E2" s="16"/>
      <c r="F2" s="16"/>
      <c r="G2" s="16"/>
      <c r="H2" s="16"/>
      <c r="I2" s="16"/>
      <c r="J2" s="16"/>
      <c r="K2" s="16"/>
      <c r="L2" s="16"/>
      <c r="M2" s="16"/>
      <c r="N2" s="16"/>
      <c r="O2" s="16"/>
      <c r="P2" s="16"/>
      <c r="Q2" s="16"/>
      <c r="R2" s="16"/>
      <c r="S2" s="16"/>
    </row>
    <row r="3" spans="1:19" ht="38.25" customHeight="1">
      <c r="A3" s="15" t="s">
        <v>40</v>
      </c>
      <c r="B3" s="15" t="s">
        <v>98</v>
      </c>
      <c r="C3" s="16"/>
      <c r="D3" s="16"/>
      <c r="E3" s="16"/>
      <c r="F3" s="16"/>
      <c r="G3" s="16"/>
      <c r="H3" s="16"/>
      <c r="I3" s="16"/>
      <c r="J3" s="16"/>
      <c r="K3" s="16"/>
      <c r="L3" s="16"/>
      <c r="M3" s="16"/>
      <c r="N3" s="16"/>
      <c r="O3" s="16"/>
      <c r="P3" s="16"/>
      <c r="Q3" s="16"/>
      <c r="R3" s="16"/>
      <c r="S3" s="16"/>
    </row>
    <row r="4" spans="1:19" ht="31.5" customHeight="1">
      <c r="A4" s="15">
        <v>1</v>
      </c>
      <c r="B4" s="17" t="s">
        <v>99</v>
      </c>
      <c r="C4" s="16"/>
      <c r="D4" s="16"/>
      <c r="E4" s="16"/>
      <c r="F4" s="16"/>
      <c r="G4" s="16"/>
      <c r="H4" s="16"/>
      <c r="I4" s="16"/>
      <c r="J4" s="16"/>
      <c r="K4" s="16"/>
      <c r="L4" s="16"/>
      <c r="M4" s="16"/>
      <c r="N4" s="16"/>
      <c r="O4" s="16"/>
      <c r="P4" s="16"/>
      <c r="Q4" s="16"/>
      <c r="R4" s="16"/>
      <c r="S4" s="16"/>
    </row>
    <row r="5" spans="1:19" ht="33.75" customHeight="1">
      <c r="A5" s="15">
        <v>2</v>
      </c>
      <c r="B5" s="17" t="s">
        <v>100</v>
      </c>
      <c r="C5" s="16"/>
      <c r="D5" s="904" t="s">
        <v>101</v>
      </c>
      <c r="E5" s="905"/>
      <c r="F5" s="905"/>
      <c r="G5" s="16"/>
      <c r="H5" s="16"/>
      <c r="I5" s="16"/>
      <c r="J5" s="16"/>
      <c r="K5" s="16"/>
      <c r="L5" s="16"/>
      <c r="M5" s="16"/>
      <c r="N5" s="16"/>
      <c r="O5" s="16"/>
      <c r="P5" s="16"/>
      <c r="Q5" s="16"/>
      <c r="R5" s="16"/>
      <c r="S5" s="16"/>
    </row>
    <row r="6" spans="1:19" ht="40.5" customHeight="1">
      <c r="A6" s="15">
        <v>3</v>
      </c>
      <c r="B6" s="17" t="s">
        <v>102</v>
      </c>
      <c r="C6" s="16"/>
      <c r="D6" s="905"/>
      <c r="E6" s="905"/>
      <c r="F6" s="905"/>
      <c r="G6" s="16"/>
      <c r="H6" s="16"/>
      <c r="I6" s="16"/>
      <c r="J6" s="16"/>
      <c r="K6" s="16"/>
      <c r="L6" s="16"/>
      <c r="M6" s="16"/>
      <c r="N6" s="16"/>
      <c r="O6" s="16"/>
      <c r="P6" s="16"/>
      <c r="Q6" s="16"/>
      <c r="R6" s="16"/>
      <c r="S6" s="16"/>
    </row>
    <row r="7" spans="1:19" ht="36.75" customHeight="1">
      <c r="A7" s="15">
        <v>4</v>
      </c>
      <c r="B7" s="17" t="s">
        <v>103</v>
      </c>
      <c r="C7" s="16"/>
      <c r="D7" s="905"/>
      <c r="E7" s="905"/>
      <c r="F7" s="905"/>
      <c r="G7" s="16"/>
      <c r="H7" s="16"/>
      <c r="I7" s="16"/>
      <c r="J7" s="16"/>
      <c r="K7" s="16"/>
      <c r="L7" s="16"/>
      <c r="M7" s="16"/>
      <c r="N7" s="16"/>
      <c r="O7" s="16"/>
      <c r="P7" s="16"/>
      <c r="Q7" s="16"/>
      <c r="R7" s="16"/>
      <c r="S7" s="16"/>
    </row>
    <row r="8" spans="1:19" ht="45" customHeight="1">
      <c r="A8" s="15">
        <v>5</v>
      </c>
      <c r="B8" s="17" t="s">
        <v>104</v>
      </c>
      <c r="C8" s="16"/>
      <c r="D8" s="905"/>
      <c r="E8" s="905"/>
      <c r="F8" s="905"/>
      <c r="G8" s="16"/>
      <c r="H8" s="16"/>
      <c r="I8" s="16"/>
      <c r="J8" s="16"/>
      <c r="K8" s="16"/>
      <c r="L8" s="16"/>
      <c r="M8" s="16"/>
      <c r="N8" s="16"/>
      <c r="O8" s="16"/>
      <c r="P8" s="16"/>
      <c r="Q8" s="16"/>
      <c r="R8" s="16"/>
      <c r="S8" s="16"/>
    </row>
    <row r="9" spans="1:19" ht="36.75" customHeight="1">
      <c r="A9" s="15">
        <v>6</v>
      </c>
      <c r="B9" s="17" t="s">
        <v>105</v>
      </c>
      <c r="C9" s="16"/>
      <c r="D9" s="16"/>
      <c r="E9" s="16"/>
      <c r="F9" s="16"/>
      <c r="G9" s="16"/>
      <c r="H9" s="16"/>
      <c r="I9" s="16"/>
      <c r="J9" s="16"/>
      <c r="K9" s="16"/>
      <c r="L9" s="16"/>
      <c r="M9" s="16"/>
      <c r="N9" s="16"/>
      <c r="O9" s="16"/>
      <c r="P9" s="16"/>
      <c r="Q9" s="16"/>
      <c r="R9" s="16"/>
      <c r="S9" s="16"/>
    </row>
    <row r="10" spans="1:19" ht="47.25" customHeight="1">
      <c r="A10" s="15">
        <v>7</v>
      </c>
      <c r="B10" s="17" t="s">
        <v>106</v>
      </c>
      <c r="C10" s="16"/>
      <c r="D10" s="16"/>
      <c r="E10" s="16"/>
      <c r="F10" s="16"/>
      <c r="G10" s="16"/>
      <c r="H10" s="16"/>
      <c r="I10" s="16"/>
      <c r="J10" s="16"/>
      <c r="K10" s="16"/>
      <c r="L10" s="16"/>
      <c r="M10" s="16"/>
      <c r="N10" s="16"/>
      <c r="O10" s="16"/>
      <c r="P10" s="16"/>
      <c r="Q10" s="16"/>
      <c r="R10" s="16"/>
      <c r="S10" s="16"/>
    </row>
    <row r="11" spans="1:19" ht="32.25" customHeight="1">
      <c r="A11" s="15">
        <v>8</v>
      </c>
      <c r="B11" s="15" t="s">
        <v>107</v>
      </c>
    </row>
    <row r="12" spans="1:19" ht="22.5" customHeight="1">
      <c r="A12" s="18"/>
      <c r="B12" s="18"/>
    </row>
    <row r="13" spans="1:19" ht="23.25" customHeight="1">
      <c r="A13" s="18"/>
      <c r="B13" s="18"/>
    </row>
    <row r="33" spans="1:20">
      <c r="A33" s="903"/>
      <c r="B33" s="903"/>
      <c r="C33" s="903"/>
      <c r="D33" s="903"/>
      <c r="E33" s="903"/>
      <c r="F33" s="903"/>
      <c r="G33" s="903"/>
      <c r="H33" s="903"/>
      <c r="I33" s="903"/>
      <c r="J33" s="903"/>
      <c r="K33" s="903"/>
      <c r="L33" s="903"/>
      <c r="M33" s="903"/>
      <c r="N33" s="903"/>
      <c r="O33" s="903"/>
      <c r="P33" s="903"/>
      <c r="Q33" s="903"/>
      <c r="R33" s="903"/>
      <c r="S33" s="903"/>
      <c r="T33" s="903"/>
    </row>
  </sheetData>
  <sheetProtection formatCells="0" formatColumns="0" formatRows="0" insertColumns="0" insertRows="0" insertHyperlinks="0" deleteColumns="0" deleteRows="0" sort="0" autoFilter="0" pivotTables="0"/>
  <mergeCells count="3">
    <mergeCell ref="A2:B2"/>
    <mergeCell ref="A33:T33"/>
    <mergeCell ref="D5:F8"/>
  </mergeCells>
  <phoneticPr fontId="58" type="noConversion"/>
  <printOptions horizontalCentered="1"/>
  <pageMargins left="0.17" right="0.17" top="0.31496062992126" bottom="0.31496062992126" header="0.511811023622047" footer="0.511811023622047"/>
  <pageSetup paperSize="9" scale="73" firstPageNumber="4294963191"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18</vt:i4>
      </vt:variant>
    </vt:vector>
  </HeadingPairs>
  <TitlesOfParts>
    <vt:vector size="36" baseType="lpstr">
      <vt:lpstr>合同档案目录</vt:lpstr>
      <vt:lpstr>封面</vt:lpstr>
      <vt:lpstr>文件升版修订</vt:lpstr>
      <vt:lpstr>排产说明</vt:lpstr>
      <vt:lpstr>待定项</vt:lpstr>
      <vt:lpstr>选型表</vt:lpstr>
      <vt:lpstr>泵结构要求及执行标准</vt:lpstr>
      <vt:lpstr>通用要求</vt:lpstr>
      <vt:lpstr>仪表要求</vt:lpstr>
      <vt:lpstr>辅助系统采购单</vt:lpstr>
      <vt:lpstr>密封采购单</vt:lpstr>
      <vt:lpstr>电机采购单</vt:lpstr>
      <vt:lpstr>联轴器采购单</vt:lpstr>
      <vt:lpstr>接线箱询价单 </vt:lpstr>
      <vt:lpstr>喷漆包装要求</vt:lpstr>
      <vt:lpstr>检验试验要求</vt:lpstr>
      <vt:lpstr>完工资料要求</vt:lpstr>
      <vt:lpstr>名词概念及注意事项</vt:lpstr>
      <vt:lpstr>泵结构要求及执行标准!Print_Area</vt:lpstr>
      <vt:lpstr>待定项!Print_Area</vt:lpstr>
      <vt:lpstr>电机采购单!Print_Area</vt:lpstr>
      <vt:lpstr>封面!Print_Area</vt:lpstr>
      <vt:lpstr>辅助系统采购单!Print_Area</vt:lpstr>
      <vt:lpstr>合同档案目录!Print_Area</vt:lpstr>
      <vt:lpstr>检验试验要求!Print_Area</vt:lpstr>
      <vt:lpstr>'接线箱询价单 '!Print_Area</vt:lpstr>
      <vt:lpstr>联轴器采购单!Print_Area</vt:lpstr>
      <vt:lpstr>密封采购单!Print_Area</vt:lpstr>
      <vt:lpstr>名词概念及注意事项!Print_Area</vt:lpstr>
      <vt:lpstr>排产说明!Print_Area</vt:lpstr>
      <vt:lpstr>喷漆包装要求!Print_Area</vt:lpstr>
      <vt:lpstr>通用要求!Print_Area</vt:lpstr>
      <vt:lpstr>完工资料要求!Print_Area</vt:lpstr>
      <vt:lpstr>选型表!Print_Area</vt:lpstr>
      <vt:lpstr>仪表要求!Print_Area</vt:lpstr>
      <vt:lpstr>辅助系统采购单!Print_Titles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lyh</dc:creator>
  <cp:lastModifiedBy>牟晓庆</cp:lastModifiedBy>
  <cp:lastPrinted>2023-04-26T02:25:53Z</cp:lastPrinted>
  <dcterms:created xsi:type="dcterms:W3CDTF">2005-11-09T02:16:00Z</dcterms:created>
  <dcterms:modified xsi:type="dcterms:W3CDTF">2026-08-03T07:17:31Z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