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0" yWindow="240" windowWidth="21600" windowHeight="9600" tabRatio="950" activeTab="8"/>
  </bookViews>
  <sheets>
    <sheet name="合同档案目录" sheetId="39" r:id="rId1"/>
    <sheet name="封面" sheetId="35" r:id="rId2"/>
    <sheet name="文件升版修订" sheetId="36" r:id="rId3"/>
    <sheet name="排产说明" sheetId="13" r:id="rId4"/>
    <sheet name="待定项" sheetId="38" r:id="rId5"/>
    <sheet name="选型表" sheetId="14" r:id="rId6"/>
    <sheet name="泵结构要求及执行标准" sheetId="37" r:id="rId7"/>
    <sheet name="通用要求" sheetId="8" r:id="rId8"/>
    <sheet name="仪表要求" sheetId="34" r:id="rId9"/>
    <sheet name="辅助系统采购单" sheetId="49" r:id="rId10"/>
    <sheet name="密封采购单" sheetId="6" r:id="rId11"/>
    <sheet name="电机采购单" sheetId="47" r:id="rId12"/>
    <sheet name="联轴器采购单" sheetId="50" r:id="rId13"/>
    <sheet name="接线箱询价单" sheetId="42" r:id="rId14"/>
    <sheet name="喷漆包装要求" sheetId="32" r:id="rId15"/>
    <sheet name="检验试验要求" sheetId="30" r:id="rId16"/>
    <sheet name="完工资料要求" sheetId="31" r:id="rId17"/>
    <sheet name="名词概念及注意事项" sheetId="27" r:id="rId18"/>
  </sheets>
  <definedNames>
    <definedName name="_xlnm._FilterDatabase" localSheetId="13" hidden="1">'接线箱询价单 '!$A$7:$DZ$10</definedName>
    <definedName name="_xlnm._FilterDatabase" localSheetId="5" hidden="1">选型表!$A$7:$AG$34</definedName>
    <definedName name="_xlnm.Print_Area" localSheetId="6">泵结构要求及执行标准!$A$1:$U$27</definedName>
    <definedName name="_xlnm.Print_Area" localSheetId="4">待定项!$A$1:$J$30</definedName>
    <definedName name="_xlnm.Print_Area" localSheetId="11">电机采购单!$A$1:$S$34</definedName>
    <definedName name="_xlnm.Print_Area" localSheetId="1">封面!$A$1:$I$38</definedName>
    <definedName name="_xlnm.Print_Area" localSheetId="9">辅助系统采购单!$A$1:$AA$33</definedName>
    <definedName name="_xlnm.Print_Area" localSheetId="0">合同档案目录!$A$1:$I$31</definedName>
    <definedName name="_xlnm.Print_Area" localSheetId="15">检验试验要求!$A$1:$G$17</definedName>
    <definedName name="_xlnm.Print_Area" localSheetId="13">'接线箱询价单 '!$A$1:$V$10</definedName>
    <definedName name="_xlnm.Print_Area" localSheetId="12">联轴器采购单!$A$1:$S$32</definedName>
    <definedName name="_xlnm.Print_Area" localSheetId="10">密封采购单!$A$1:$AC$32</definedName>
    <definedName name="_xlnm.Print_Area" localSheetId="17">名词概念及注意事项!$A$1:$B$13</definedName>
    <definedName name="_xlnm.Print_Area" localSheetId="3">排产说明!$A$1:$J$39</definedName>
    <definedName name="_xlnm.Print_Area" localSheetId="14">喷漆包装要求!$A$1:$M$22</definedName>
    <definedName name="_xlnm.Print_Area" localSheetId="7">通用要求!$A$1:$P$35</definedName>
    <definedName name="_xlnm.Print_Area" localSheetId="16">完工资料要求!$A$1:$D$8</definedName>
    <definedName name="_xlnm.Print_Area" localSheetId="5">选型表!$A$1:$AG$34</definedName>
    <definedName name="_xlnm.Print_Area" localSheetId="8">仪表要求!$A$1:$Q$17</definedName>
    <definedName name="_xlnm.Print_Titles" localSheetId="9">辅助系统采购单!$1:$7</definedName>
  </definedNames>
  <calcPr calcId="145621" fullCalcOnLoad="1" forceFullCalc="1" calcMode="auto"/>
</workbook>
</file>

<file path=xl/calcChain.xml><?xml version="1.0" encoding="utf-8"?>
<calcChain xmlns="http://schemas.openxmlformats.org/spreadsheetml/2006/main">
  <c r="I12" i="50" l="1"/>
  <c r="H12" i="50"/>
  <c r="G12" i="50"/>
  <c r="F12" i="50"/>
  <c r="E12" i="50"/>
  <c r="D12" i="50"/>
  <c r="C12" i="50"/>
  <c r="B12" i="50"/>
  <c r="I11" i="50"/>
  <c r="H11" i="50"/>
  <c r="G11" i="50"/>
  <c r="F11" i="50"/>
  <c r="E11" i="50"/>
  <c r="D11" i="50"/>
  <c r="C11" i="50"/>
  <c r="B11" i="50"/>
  <c r="I10" i="50"/>
  <c r="H10" i="50"/>
  <c r="G10" i="50"/>
  <c r="F10" i="50"/>
  <c r="E10" i="50"/>
  <c r="D10" i="50"/>
  <c r="C10" i="50"/>
  <c r="B10" i="50"/>
  <c r="I9" i="50"/>
  <c r="H9" i="50"/>
  <c r="G9" i="50"/>
  <c r="F9" i="50"/>
  <c r="E9" i="50"/>
  <c r="D9" i="50"/>
  <c r="C9" i="50"/>
  <c r="B9" i="50"/>
  <c r="I8" i="50"/>
  <c r="H8" i="50"/>
  <c r="G8" i="50"/>
  <c r="F8" i="50"/>
  <c r="E8" i="50"/>
  <c r="E13" i="50" s="1"/>
  <c r="D8" i="50"/>
  <c r="C8" i="50"/>
  <c r="B8" i="50"/>
  <c r="F5" i="50"/>
  <c r="S3" i="50"/>
  <c r="P3" i="50"/>
  <c r="C3" i="50"/>
  <c r="S2" i="50"/>
  <c r="Q2" i="50"/>
  <c r="P2" i="50"/>
  <c r="C2" i="50"/>
  <c r="I1" i="50"/>
  <c r="M15" i="49" l="1"/>
  <c r="L15" i="49"/>
  <c r="K15" i="49"/>
  <c r="J15" i="49"/>
  <c r="N15" i="49" s="1"/>
  <c r="I15" i="49"/>
  <c r="H15" i="49"/>
  <c r="G15" i="49"/>
  <c r="F15" i="49"/>
  <c r="E15" i="49"/>
  <c r="D15" i="49"/>
  <c r="C15" i="49"/>
  <c r="B15" i="49"/>
  <c r="A15" i="49"/>
  <c r="M14" i="49"/>
  <c r="L14" i="49"/>
  <c r="K14" i="49"/>
  <c r="J14" i="49"/>
  <c r="N14" i="49" s="1"/>
  <c r="I14" i="49"/>
  <c r="H14" i="49"/>
  <c r="G14" i="49"/>
  <c r="F14" i="49"/>
  <c r="E14" i="49"/>
  <c r="D14" i="49"/>
  <c r="C14" i="49"/>
  <c r="B14" i="49"/>
  <c r="A14" i="49"/>
  <c r="M13" i="49"/>
  <c r="L13" i="49"/>
  <c r="K13" i="49"/>
  <c r="J13" i="49"/>
  <c r="N13" i="49" s="1"/>
  <c r="I13" i="49"/>
  <c r="H13" i="49"/>
  <c r="G13" i="49"/>
  <c r="F13" i="49"/>
  <c r="E13" i="49"/>
  <c r="D13" i="49"/>
  <c r="C13" i="49"/>
  <c r="B13" i="49"/>
  <c r="A13" i="49"/>
  <c r="M12" i="49"/>
  <c r="L12" i="49"/>
  <c r="K12" i="49"/>
  <c r="J12" i="49"/>
  <c r="N12" i="49" s="1"/>
  <c r="I12" i="49"/>
  <c r="H12" i="49"/>
  <c r="G12" i="49"/>
  <c r="F12" i="49"/>
  <c r="E12" i="49"/>
  <c r="D12" i="49"/>
  <c r="C12" i="49"/>
  <c r="B12" i="49"/>
  <c r="A12" i="49"/>
  <c r="N11" i="49"/>
  <c r="M11" i="49"/>
  <c r="L11" i="49"/>
  <c r="K11" i="49"/>
  <c r="J11" i="49"/>
  <c r="I11" i="49"/>
  <c r="H11" i="49"/>
  <c r="G11" i="49"/>
  <c r="F11" i="49"/>
  <c r="E11" i="49"/>
  <c r="D11" i="49"/>
  <c r="C11" i="49"/>
  <c r="B11" i="49"/>
  <c r="A11" i="49"/>
  <c r="N10" i="49"/>
  <c r="M10" i="49"/>
  <c r="L10" i="49"/>
  <c r="K10" i="49"/>
  <c r="J10" i="49"/>
  <c r="I10" i="49"/>
  <c r="H10" i="49"/>
  <c r="G10" i="49"/>
  <c r="F10" i="49"/>
  <c r="E10" i="49"/>
  <c r="D10" i="49"/>
  <c r="C10" i="49"/>
  <c r="B10" i="49"/>
  <c r="A10" i="49"/>
  <c r="N9" i="49"/>
  <c r="M9" i="49"/>
  <c r="L9" i="49"/>
  <c r="K9" i="49"/>
  <c r="J9" i="49"/>
  <c r="I9" i="49"/>
  <c r="H9" i="49"/>
  <c r="G9" i="49"/>
  <c r="F9" i="49"/>
  <c r="E9" i="49"/>
  <c r="D9" i="49"/>
  <c r="C9" i="49"/>
  <c r="B9" i="49"/>
  <c r="A9" i="49"/>
  <c r="N8" i="49"/>
  <c r="M8" i="49"/>
  <c r="L8" i="49"/>
  <c r="K8" i="49"/>
  <c r="J8" i="49"/>
  <c r="I8" i="49"/>
  <c r="H8" i="49"/>
  <c r="G8" i="49"/>
  <c r="F8" i="49"/>
  <c r="E8" i="49"/>
  <c r="E16" i="49" s="1"/>
  <c r="D8" i="49"/>
  <c r="C8" i="49"/>
  <c r="B8" i="49"/>
  <c r="A8" i="49"/>
  <c r="I5" i="49"/>
  <c r="G5" i="49"/>
  <c r="D8" i="42" l="1"/>
  <c r="G9" i="47"/>
  <c r="G8" i="47"/>
  <c r="D9" i="47"/>
  <c r="D8" i="47"/>
  <c r="I3" i="47"/>
  <c r="AC5" i="14" l="1"/>
  <c r="D1" i="31" l="1"/>
  <c r="C1" i="30"/>
  <c r="E1" i="32"/>
  <c r="A1" i="32"/>
  <c r="U4" i="42"/>
  <c r="C4" i="42"/>
  <c r="C2" i="42"/>
  <c r="F1" i="42"/>
  <c r="A8" i="47" l="1"/>
  <c r="G3" i="39" l="1"/>
  <c r="D3" i="39"/>
  <c r="A3" i="39"/>
  <c r="D5" i="14" l="1"/>
  <c r="D4" i="14"/>
  <c r="D3" i="14"/>
  <c r="AC3" i="14"/>
  <c r="AB2" i="6" s="1"/>
  <c r="T8" i="6"/>
  <c r="S8" i="6"/>
  <c r="R8" i="6"/>
  <c r="M8" i="6"/>
  <c r="I8" i="6"/>
  <c r="H8" i="6"/>
  <c r="G8" i="6"/>
  <c r="F8" i="6"/>
  <c r="E8" i="6"/>
  <c r="D8" i="6"/>
  <c r="C8" i="6"/>
  <c r="A8" i="6"/>
  <c r="M6" i="6"/>
  <c r="L6" i="6"/>
  <c r="K6" i="6"/>
  <c r="I6" i="6"/>
  <c r="G6" i="6"/>
  <c r="AB3" i="6"/>
  <c r="W3" i="6"/>
  <c r="W2" i="6"/>
  <c r="O1" i="8"/>
  <c r="E7" i="37"/>
  <c r="D7" i="37"/>
  <c r="C7" i="37"/>
  <c r="A7" i="37"/>
  <c r="T3" i="37"/>
  <c r="Q3" i="37"/>
  <c r="Q2" i="37"/>
  <c r="X8" i="14"/>
  <c r="J2" i="14"/>
  <c r="E2" i="14"/>
  <c r="E1" i="8" s="1"/>
  <c r="H2" i="38"/>
  <c r="H2" i="13"/>
  <c r="M1" i="8" l="1"/>
  <c r="C2" i="6"/>
  <c r="C3" i="37"/>
  <c r="C3" i="34"/>
  <c r="T2" i="37"/>
  <c r="H1" i="13"/>
  <c r="H1" i="38"/>
  <c r="C3" i="6"/>
  <c r="K1" i="6"/>
  <c r="C1" i="13"/>
  <c r="C1" i="38"/>
  <c r="C2" i="13"/>
  <c r="C1" i="37"/>
  <c r="C2" i="38"/>
  <c r="C2" i="37"/>
  <c r="G1" i="8"/>
</calcChain>
</file>

<file path=xl/comments1.xml><?xml version="1.0" encoding="utf-8"?>
<comments xmlns="http://schemas.openxmlformats.org/spreadsheetml/2006/main">
  <authors>
    <author>微软用户</author>
  </authors>
  <commentList>
    <comment ref="A5" authorId="0">
      <text>
        <r>
          <rPr>
            <sz val="9"/>
            <rFont val="宋体"/>
            <family val="3"/>
            <charset val="134"/>
          </rPr>
          <t>首次下发不用填写，升版时对应填写</t>
        </r>
      </text>
    </comment>
  </commentList>
</comments>
</file>

<file path=xl/comments2.xml><?xml version="1.0" encoding="utf-8"?>
<comments xmlns="http://schemas.openxmlformats.org/spreadsheetml/2006/main">
  <authors>
    <author>微软用户</author>
  </authors>
  <commentList>
    <comment ref="AC2" authorId="0">
      <text>
        <r>
          <rPr>
            <b/>
            <sz val="9"/>
            <rFont val="宋体"/>
            <family val="3"/>
            <charset val="134"/>
          </rPr>
          <t>微软用户:</t>
        </r>
        <r>
          <rPr>
            <sz val="9"/>
            <rFont val="宋体"/>
            <family val="3"/>
            <charset val="134"/>
          </rPr>
          <t xml:space="preserve">
</t>
        </r>
        <r>
          <rPr>
            <b/>
            <sz val="11"/>
            <color indexed="10"/>
            <rFont val="宋体"/>
            <family val="3"/>
            <charset val="134"/>
          </rPr>
          <t>所有链接都基于本页。所以本表禁止任何修改（除粘度换算）！！</t>
        </r>
      </text>
    </comment>
  </commentList>
</comments>
</file>

<file path=xl/sharedStrings.xml><?xml version="1.0" encoding="utf-8"?>
<sst xmlns="http://schemas.openxmlformats.org/spreadsheetml/2006/main" count="496" uniqueCount="366">
  <si>
    <t>采购单位</t>
  </si>
  <si>
    <t>合同号</t>
  </si>
  <si>
    <t>计划号</t>
  </si>
  <si>
    <t>日期</t>
  </si>
  <si>
    <t>技术说明</t>
  </si>
  <si>
    <t>此页需要填写泵要求：</t>
    <phoneticPr fontId="58" type="noConversion"/>
  </si>
  <si>
    <t>示例：HG/T20615-2009 300lb   WN/RF</t>
    <phoneticPr fontId="58" type="noConversion"/>
  </si>
  <si>
    <t>若压力等级（300lb）和密封面（RF）每个位号不一样则按照位号列明</t>
    <phoneticPr fontId="58" type="noConversion"/>
  </si>
  <si>
    <t>示例：材料执行国标/美标</t>
    <phoneticPr fontId="58" type="noConversion"/>
  </si>
  <si>
    <t>大连罗斯泵业有限公司</t>
  </si>
  <si>
    <t>工 厂 执 行 文 件-FOP</t>
  </si>
  <si>
    <t>罗斯计划号</t>
  </si>
  <si>
    <t>此页仅涂黄处需要自动填写</t>
    <phoneticPr fontId="58" type="noConversion"/>
  </si>
  <si>
    <t>项目/装置名称</t>
  </si>
  <si>
    <t>买    方</t>
  </si>
  <si>
    <t>最终用户</t>
  </si>
  <si>
    <t>设 计 方</t>
  </si>
  <si>
    <t>销售经理</t>
  </si>
  <si>
    <t>技术支持</t>
  </si>
  <si>
    <t>排产时间</t>
  </si>
  <si>
    <t>交货日期</t>
  </si>
  <si>
    <t>合同类型</t>
  </si>
  <si>
    <t>设备类型及数量</t>
  </si>
  <si>
    <t>市场领域</t>
  </si>
  <si>
    <t>所在地区环境</t>
    <phoneticPr fontId="58" type="noConversion"/>
  </si>
  <si>
    <t>预排执行计划</t>
  </si>
  <si>
    <t>确定执行计划</t>
  </si>
  <si>
    <t>版次</t>
  </si>
  <si>
    <t>说       明</t>
  </si>
  <si>
    <t>编    制</t>
  </si>
  <si>
    <t>校    对</t>
  </si>
  <si>
    <t>批      准</t>
  </si>
  <si>
    <r>
      <rPr>
        <b/>
        <sz val="12"/>
        <rFont val="Arial"/>
        <family val="2"/>
      </rPr>
      <t>FOP</t>
    </r>
    <r>
      <rPr>
        <b/>
        <sz val="12"/>
        <rFont val="宋体"/>
        <family val="3"/>
        <charset val="134"/>
      </rPr>
      <t>修订文件</t>
    </r>
  </si>
  <si>
    <t>序号</t>
  </si>
  <si>
    <t>修订项</t>
  </si>
  <si>
    <t>修订内容</t>
  </si>
  <si>
    <t>制式文件，此页无需操作</t>
    <phoneticPr fontId="58" type="noConversion"/>
  </si>
  <si>
    <t>合同档案目录</t>
    <phoneticPr fontId="58" type="noConversion"/>
  </si>
  <si>
    <t>合同信息</t>
  </si>
  <si>
    <t>变更单及内部联络函</t>
  </si>
  <si>
    <t>类别</t>
  </si>
  <si>
    <t>页数</t>
  </si>
  <si>
    <t>有无</t>
  </si>
  <si>
    <r>
      <rPr>
        <b/>
        <sz val="12"/>
        <color theme="1"/>
        <rFont val="宋体"/>
        <family val="3"/>
        <charset val="134"/>
        <scheme val="minor"/>
      </rPr>
      <t>公司码</t>
    </r>
    <r>
      <rPr>
        <b/>
        <sz val="12"/>
        <color theme="1"/>
        <rFont val="SimSun"/>
        <charset val="134"/>
      </rPr>
      <t>＆</t>
    </r>
    <r>
      <rPr>
        <b/>
        <sz val="12"/>
        <color theme="1"/>
        <rFont val="宋体"/>
        <family val="3"/>
        <charset val="134"/>
        <scheme val="minor"/>
      </rPr>
      <t>文件编号</t>
    </r>
  </si>
  <si>
    <t>变更内容</t>
  </si>
  <si>
    <t xml:space="preserve">部门 </t>
  </si>
  <si>
    <t>中标通知书</t>
  </si>
  <si>
    <t>销售合同</t>
  </si>
  <si>
    <t>技术协议</t>
  </si>
  <si>
    <t>排产申请</t>
  </si>
  <si>
    <t>合同评审表</t>
  </si>
  <si>
    <t>生产通知单</t>
  </si>
  <si>
    <t>工期确认表</t>
  </si>
  <si>
    <t>会议记录</t>
  </si>
  <si>
    <t>中间资料</t>
  </si>
  <si>
    <t>终版资料</t>
  </si>
  <si>
    <t>机封采购合同</t>
  </si>
  <si>
    <t>电机采购合同</t>
  </si>
  <si>
    <t>系统采购合同</t>
  </si>
  <si>
    <t>见证邀请函</t>
  </si>
  <si>
    <t>发货通知单</t>
  </si>
  <si>
    <t>客户来函件</t>
  </si>
  <si>
    <t>公司发函件</t>
  </si>
  <si>
    <t>内容</t>
  </si>
  <si>
    <t>发件人</t>
  </si>
  <si>
    <t>文件编号</t>
  </si>
  <si>
    <t>油漆品牌</t>
    <phoneticPr fontId="58" type="noConversion"/>
  </si>
  <si>
    <t>设备包装要求</t>
    <phoneticPr fontId="58" type="noConversion"/>
  </si>
  <si>
    <t>油漆种类</t>
    <phoneticPr fontId="58" type="noConversion"/>
  </si>
  <si>
    <t>漆膜厚度</t>
    <phoneticPr fontId="58" type="noConversion"/>
  </si>
  <si>
    <t>地区环境</t>
    <phoneticPr fontId="58" type="noConversion"/>
  </si>
  <si>
    <t>部位</t>
  </si>
  <si>
    <t>面漆颜色</t>
  </si>
  <si>
    <t>色卡号</t>
  </si>
  <si>
    <t>备注</t>
  </si>
  <si>
    <t>泵</t>
  </si>
  <si>
    <t>底座</t>
  </si>
  <si>
    <t>联轴器护罩</t>
  </si>
  <si>
    <t>电机</t>
  </si>
  <si>
    <t>系统管路</t>
  </si>
  <si>
    <t>热水管路</t>
  </si>
  <si>
    <t>冷却水管路</t>
  </si>
  <si>
    <t>蒸汽管路</t>
  </si>
  <si>
    <t>标志色</t>
  </si>
  <si>
    <t>进出口阀门及过滤器等</t>
  </si>
  <si>
    <t>控制柜（接线箱）等</t>
  </si>
  <si>
    <t>其他部件（独立安装发货的大件）</t>
  </si>
  <si>
    <t>注意：针对有不锈钢表面不喷漆的要求，首先工程部与用户确认，泵头部分是否也按此执行；</t>
  </si>
  <si>
    <t>厂标：如果有不锈钢表面不喷漆要求，焊接部位必须酸洗，机加工表面不用酸洗，不锈钢管需要采用亮管，不锈钢泵头部分按酸洗钝化处理。</t>
  </si>
  <si>
    <t>此页要求查询涂黄处检验和试验信息</t>
    <phoneticPr fontId="58" type="noConversion"/>
  </si>
  <si>
    <t>完工资料要求</t>
    <phoneticPr fontId="58" type="noConversion"/>
  </si>
  <si>
    <t>此页要求查询涂黄处完工资料/完工报告信息</t>
    <phoneticPr fontId="58" type="noConversion"/>
  </si>
  <si>
    <t>名词概念及注意事项</t>
  </si>
  <si>
    <t>注意内容</t>
  </si>
  <si>
    <t>随机资料内容及编制方法详见技术协议</t>
  </si>
  <si>
    <t>每位号：指每个分号（例如2018-S-008-001为1个分号）</t>
  </si>
  <si>
    <t>制式文件，此页无需操作</t>
    <phoneticPr fontId="58" type="noConversion"/>
  </si>
  <si>
    <t>1台套：指1台整机的全部用量（例如两端支撑泵用机械密封1台套实际包含数量为2套机械密封）</t>
  </si>
  <si>
    <t>套和台套要区分清楚：对于两端支撑泵，如果用户只要1套备件，工程人员需要明确写出要驱动端的还是非驱动端的</t>
  </si>
  <si>
    <t>1台套/泵型号：指相同泵型号的备件要1台套即可，如果相同型号备件材质不同，需要按高材质提供，工程人员应明确指出按哪个位号提供</t>
  </si>
  <si>
    <t>排产时工程人员应提供材料执行标准及材质代号</t>
  </si>
  <si>
    <t>如果各部件有特殊要求，例如碳钢轴承架、油雾润滑及轴承箱风冷等，要在排产说明中指出</t>
  </si>
  <si>
    <t>未写明标准版本的均按照最新版本执行</t>
  </si>
  <si>
    <t>接线箱采购单</t>
    <phoneticPr fontId="58" type="noConversion"/>
  </si>
  <si>
    <t>所属地区</t>
    <phoneticPr fontId="58" type="noConversion"/>
  </si>
  <si>
    <t>评审人</t>
    <phoneticPr fontId="58" type="noConversion"/>
  </si>
  <si>
    <t>业主名称</t>
  </si>
  <si>
    <t>项目名称/装置名称</t>
  </si>
  <si>
    <t>联系人</t>
    <phoneticPr fontId="58" type="noConversion"/>
  </si>
  <si>
    <t>评审日期</t>
    <phoneticPr fontId="58" type="noConversion"/>
  </si>
  <si>
    <t>此页要求查询涂黄处接线箱信息</t>
    <phoneticPr fontId="58" type="noConversion"/>
  </si>
  <si>
    <t>设备位号</t>
    <phoneticPr fontId="58" type="noConversion"/>
  </si>
  <si>
    <t>型号</t>
  </si>
  <si>
    <t>数量</t>
  </si>
  <si>
    <t>操    作    条    件</t>
  </si>
  <si>
    <t>供货周期</t>
    <phoneticPr fontId="58" type="noConversion"/>
  </si>
  <si>
    <t>材质</t>
    <phoneticPr fontId="58" type="noConversion"/>
  </si>
  <si>
    <t>型号</t>
    <phoneticPr fontId="58" type="noConversion"/>
  </si>
  <si>
    <t>单价
（元）</t>
    <phoneticPr fontId="58" type="noConversion"/>
  </si>
  <si>
    <t>备注</t>
    <phoneticPr fontId="58" type="noConversion"/>
  </si>
  <si>
    <t>系统</t>
    <phoneticPr fontId="58" type="noConversion"/>
  </si>
  <si>
    <t>合计</t>
    <phoneticPr fontId="58" type="noConversion"/>
  </si>
  <si>
    <r>
      <t>说明：</t>
    </r>
    <r>
      <rPr>
        <sz val="8"/>
        <rFont val="宋体"/>
        <family val="3"/>
        <charset val="134"/>
      </rPr>
      <t xml:space="preserve">                                                                                                                                                                                                                                                                                                                                                                           </t>
    </r>
    <phoneticPr fontId="58" type="noConversion"/>
  </si>
  <si>
    <t xml:space="preserve">供应商： </t>
  </si>
  <si>
    <t>询价/采购申请单号：</t>
  </si>
  <si>
    <t>联轴器采购单</t>
  </si>
  <si>
    <t>所属地区</t>
  </si>
  <si>
    <t>项目名称/
装置名称</t>
  </si>
  <si>
    <t>联 系 人</t>
  </si>
  <si>
    <t>日   期</t>
  </si>
  <si>
    <t>由技术/工程部填写</t>
  </si>
  <si>
    <t>由联轴器供应商填写</t>
  </si>
  <si>
    <t>设备位号</t>
  </si>
  <si>
    <t>泵 型 号</t>
  </si>
  <si>
    <t>泵台数</t>
  </si>
  <si>
    <t>轴功率kW</t>
  </si>
  <si>
    <t>电机型号</t>
  </si>
  <si>
    <t>电机功率kW</t>
  </si>
  <si>
    <t>泵端轴头规格连接尺寸mm</t>
  </si>
  <si>
    <t>电机端轴头规格连接尺寸mm</t>
  </si>
  <si>
    <t>轴承架号</t>
  </si>
  <si>
    <t>联轴器类型</t>
  </si>
  <si>
    <t>轴端间距（DBSE）
mm</t>
    <phoneticPr fontId="58" type="noConversion"/>
  </si>
  <si>
    <t>备 件</t>
  </si>
  <si>
    <t>联轴器</t>
  </si>
  <si>
    <t>单价</t>
  </si>
  <si>
    <t>总价</t>
  </si>
  <si>
    <t>此页要求查询涂黄处联轴器信息</t>
    <phoneticPr fontId="58" type="noConversion"/>
  </si>
  <si>
    <t>总计</t>
  </si>
  <si>
    <t>此表（及其附件）经供需双方签字盖章确认后与合同具有同等法律效力，可以不再另行签订合同。</t>
  </si>
  <si>
    <t>需方代表：</t>
  </si>
  <si>
    <t>计划员：               生产部负责人：                 下达日期：                要求供货日期：               供应科长：               采购：                检查：               保管员：</t>
  </si>
  <si>
    <t xml:space="preserve">制造商： </t>
  </si>
  <si>
    <t>合同号：</t>
  </si>
  <si>
    <t>此页要求查询涂黄处电动机信息</t>
    <phoneticPr fontId="58" type="noConversion"/>
  </si>
  <si>
    <t>电机询价/采购申请单
P-01.01-P</t>
  </si>
  <si>
    <t>评审人</t>
  </si>
  <si>
    <t>分号</t>
  </si>
  <si>
    <t>额定转速</t>
  </si>
  <si>
    <t>功率</t>
  </si>
  <si>
    <r>
      <t>安装
型式</t>
    </r>
    <r>
      <rPr>
        <b/>
        <sz val="12"/>
        <rFont val="华文宋体"/>
        <family val="3"/>
        <charset val="134"/>
      </rPr>
      <t>B3/V1</t>
    </r>
  </si>
  <si>
    <t>电压V/
相数PH/
频率Hz</t>
  </si>
  <si>
    <t>防爆/防护/
绝缘等级</t>
  </si>
  <si>
    <t>温升
等级</t>
  </si>
  <si>
    <t>轴承 厂家</t>
  </si>
  <si>
    <t>布线
方式</t>
  </si>
  <si>
    <t>安装位置</t>
  </si>
  <si>
    <t>单 价</t>
  </si>
  <si>
    <t>发票</t>
  </si>
  <si>
    <t>高压电机旋转方向：                             从电机轴伸端看电机</t>
  </si>
  <si>
    <t>rpm</t>
  </si>
  <si>
    <t>(kW)</t>
  </si>
  <si>
    <t>(元)</t>
  </si>
  <si>
    <t>情况</t>
  </si>
  <si>
    <t xml:space="preserve">总计台数：   </t>
  </si>
  <si>
    <t>技术联系人：</t>
  </si>
  <si>
    <t xml:space="preserve"> </t>
  </si>
  <si>
    <t>此表（及其附件）经供需双方签字盖章确认后与合同具有同等法律效力，可以不再另行签订合同</t>
  </si>
  <si>
    <t>交货时间：</t>
  </si>
  <si>
    <t>供方代表：</t>
  </si>
  <si>
    <t>喷漆颜色</t>
  </si>
  <si>
    <t>色卡号：</t>
  </si>
  <si>
    <t xml:space="preserve">                                                        生产部：                                                      采购部：                                                          质量：                                            技术：</t>
  </si>
  <si>
    <t>合同待定项</t>
  </si>
  <si>
    <t>待定内容</t>
  </si>
  <si>
    <t>与业务员或看客户沟通日期</t>
  </si>
  <si>
    <t>客户反馈日期</t>
  </si>
  <si>
    <t>说明：所有待定项，工程人员应于产前评审会结束后，统一以邮件形式发给业务员或客户，客户回复后下发联络单给各部门签收。</t>
  </si>
  <si>
    <t>计划号：</t>
  </si>
  <si>
    <t xml:space="preserve">          </t>
  </si>
  <si>
    <t>离心泵选型参数表</t>
  </si>
  <si>
    <t>此页即最初要求的选型表</t>
    <phoneticPr fontId="58" type="noConversion"/>
  </si>
  <si>
    <t>日  期</t>
  </si>
  <si>
    <t>出厂编号</t>
  </si>
  <si>
    <t>设备名称</t>
  </si>
  <si>
    <t>介质名称</t>
  </si>
  <si>
    <t>比重</t>
  </si>
  <si>
    <t>温度
(℃)</t>
  </si>
  <si>
    <t>汽化
压力
(MPaA)</t>
  </si>
  <si>
    <r>
      <t>粘度
(</t>
    </r>
    <r>
      <rPr>
        <sz val="10"/>
        <color theme="1"/>
        <rFont val="华文宋体"/>
        <family val="3"/>
        <charset val="134"/>
      </rPr>
      <t>mm</t>
    </r>
    <r>
      <rPr>
        <vertAlign val="superscript"/>
        <sz val="10"/>
        <color theme="1"/>
        <rFont val="华文宋体"/>
        <family val="3"/>
        <charset val="134"/>
      </rPr>
      <t>2</t>
    </r>
    <r>
      <rPr>
        <sz val="10"/>
        <color theme="1"/>
        <rFont val="华文宋体"/>
        <family val="3"/>
        <charset val="134"/>
      </rPr>
      <t>/s</t>
    </r>
    <r>
      <rPr>
        <sz val="14"/>
        <color theme="1"/>
        <rFont val="华文宋体"/>
        <family val="3"/>
        <charset val="134"/>
      </rPr>
      <t>)</t>
    </r>
  </si>
  <si>
    <t>压力(MPaG)</t>
  </si>
  <si>
    <t>流量
m3/h</t>
  </si>
  <si>
    <t>扬程
m</t>
  </si>
  <si>
    <t>泵型号</t>
  </si>
  <si>
    <t>自吸高度m</t>
  </si>
  <si>
    <t>额定
转速
rpm</t>
  </si>
  <si>
    <t>效率
%</t>
  </si>
  <si>
    <t>NPSH
(m)</t>
  </si>
  <si>
    <t>轴功率
（kw）</t>
  </si>
  <si>
    <t>材质  (代号)</t>
  </si>
  <si>
    <t>密封
冲洗
方案
PLAN</t>
  </si>
  <si>
    <t>冷却
/保温方案</t>
  </si>
  <si>
    <t>功率
（kw）</t>
  </si>
  <si>
    <t>MAWP
(MPa)</t>
  </si>
  <si>
    <t>水压试验压力
(MPa)</t>
  </si>
  <si>
    <t>MAWT
(℃)</t>
  </si>
  <si>
    <t>入口</t>
  </si>
  <si>
    <t>出口</t>
  </si>
  <si>
    <r>
      <t>Q</t>
    </r>
    <r>
      <rPr>
        <b/>
        <vertAlign val="subscript"/>
        <sz val="14"/>
        <color theme="1"/>
        <rFont val="华文宋体"/>
        <family val="3"/>
        <charset val="134"/>
      </rPr>
      <t>min</t>
    </r>
  </si>
  <si>
    <t>正常</t>
  </si>
  <si>
    <t>额定★</t>
  </si>
  <si>
    <t>a</t>
  </si>
  <si>
    <t>r</t>
  </si>
  <si>
    <t>注意：</t>
  </si>
  <si>
    <t xml:space="preserve">1、流量、扬程有多点时“★”标注对应额定点。   2、本《排产通知书》除“排产说明”和“供货范围”外，其他所有表格禁止合并、删除、增加、修改题目内容(除本页有粘度换算时应插入行，并在流量、扬程、效率对应列处填写清水数据外。)！3.自吸泵要标明自吸高度（提前与用户沟通好启动液位距离泵入口中心线的垂直距离） 4.水压试验压力为铭牌参数，非厂内执行参数。  </t>
  </si>
  <si>
    <t xml:space="preserve">                   泵结构要求及执行标准</t>
  </si>
  <si>
    <t>填 表 人</t>
  </si>
  <si>
    <t>此页结构要求</t>
    <phoneticPr fontId="58" type="noConversion"/>
  </si>
  <si>
    <t>由工程部填写</t>
  </si>
  <si>
    <t>泵旋向（从电机端看泵）</t>
  </si>
  <si>
    <t>体盖垫片材质</t>
  </si>
  <si>
    <t>OH2泵</t>
  </si>
  <si>
    <t>泵体保温方式</t>
  </si>
  <si>
    <t>节流孔板要求</t>
  </si>
  <si>
    <t>轴承箱材质</t>
  </si>
  <si>
    <t>轴承箱密封形式</t>
  </si>
  <si>
    <t>轴承箱其他要求</t>
  </si>
  <si>
    <t>轴承润滑形式</t>
  </si>
  <si>
    <t>密封冲洗管路、管件材质</t>
  </si>
  <si>
    <t>法兰垫片材质</t>
  </si>
  <si>
    <t>是否执行API682腔体</t>
  </si>
  <si>
    <t>冷却水管路材质</t>
  </si>
  <si>
    <t>泵体执行标准</t>
  </si>
  <si>
    <t>泵盖执行标准</t>
  </si>
  <si>
    <t>轴承箱要求</t>
  </si>
  <si>
    <t>通用要求：</t>
  </si>
  <si>
    <t>采购单位：</t>
  </si>
  <si>
    <t>评审人：</t>
  </si>
  <si>
    <t>日期：</t>
  </si>
  <si>
    <t>此页要求查询涂黄处信息</t>
    <phoneticPr fontId="58" type="noConversion"/>
  </si>
  <si>
    <t>项目</t>
  </si>
  <si>
    <t>要        求</t>
  </si>
  <si>
    <t>轴承</t>
  </si>
  <si>
    <t>轴承供应商：</t>
  </si>
  <si>
    <t>联轴器、联轴器罩</t>
  </si>
  <si>
    <t>联轴器供应商：</t>
  </si>
  <si>
    <r>
      <t>备注：</t>
    </r>
    <r>
      <rPr>
        <sz val="9"/>
        <rFont val="华文宋体"/>
        <family val="3"/>
        <charset val="134"/>
      </rPr>
      <t>详见《联轴器采购单》</t>
    </r>
  </si>
  <si>
    <t>联轴器型式：</t>
  </si>
  <si>
    <t>联轴器罩型式：</t>
  </si>
  <si>
    <t xml:space="preserve">电机供应商：  </t>
  </si>
  <si>
    <t xml:space="preserve">备注： </t>
    <phoneticPr fontId="58" type="noConversion"/>
  </si>
  <si>
    <t>密封</t>
  </si>
  <si>
    <t>（国产）供应商：</t>
  </si>
  <si>
    <t>备注： 详见《密封采购单》</t>
    <phoneticPr fontId="58" type="noConversion"/>
  </si>
  <si>
    <t>（进口）供应商：</t>
  </si>
  <si>
    <t>辅助系统</t>
  </si>
  <si>
    <t>备注：</t>
    <phoneticPr fontId="58" type="noConversion"/>
  </si>
  <si>
    <t>型式：</t>
  </si>
  <si>
    <t xml:space="preserve">●焊  接     </t>
    <phoneticPr fontId="58" type="noConversion"/>
  </si>
  <si>
    <t>备注：地脚接地耳（底座每侧各1个）。</t>
  </si>
  <si>
    <t>执行标准：</t>
  </si>
  <si>
    <t>检查及                                                                试验</t>
  </si>
  <si>
    <t>性能实验：</t>
  </si>
  <si>
    <t>运转实验：</t>
  </si>
  <si>
    <t>汽蚀实验：</t>
  </si>
  <si>
    <t xml:space="preserve">备注： </t>
    <phoneticPr fontId="58" type="noConversion"/>
  </si>
  <si>
    <t>水压实验：</t>
  </si>
  <si>
    <t>平衡实验：</t>
  </si>
  <si>
    <t>拆解检查：</t>
  </si>
  <si>
    <t xml:space="preserve">备注： </t>
    <phoneticPr fontId="58" type="noConversion"/>
  </si>
  <si>
    <t>噪声要求：</t>
  </si>
  <si>
    <t>振动要求：</t>
  </si>
  <si>
    <t>轴承温升：</t>
  </si>
  <si>
    <t>铸件的无损检查：</t>
  </si>
  <si>
    <t>焊缝的无损检查：</t>
  </si>
  <si>
    <r>
      <t>备注：所有报告及证书必须填写本合同号及</t>
    </r>
    <r>
      <rPr>
        <b/>
        <sz val="10"/>
        <rFont val="华文宋体"/>
        <family val="3"/>
        <charset val="134"/>
      </rPr>
      <t xml:space="preserve">具体零部件名称（如：泵体、泵盖、叶轮、轴等）； </t>
    </r>
    <phoneticPr fontId="58" type="noConversion"/>
  </si>
  <si>
    <t>供货范围</t>
  </si>
  <si>
    <t xml:space="preserve">随机备件：          </t>
  </si>
  <si>
    <t xml:space="preserve">两年备件：         </t>
  </si>
  <si>
    <t>随机文件</t>
  </si>
  <si>
    <t>涂漆要求</t>
  </si>
  <si>
    <t>颜色：详见喷漆包装要求，对于客户提供独立的喷漆要求文件时，工程部需提取出各部件面漆颜色要求，其他喷漆要求（如漆膜厚度及表面要求）生产计划需要自行提取整理成喷漆计划。</t>
    <phoneticPr fontId="58" type="noConversion"/>
  </si>
  <si>
    <t>包装标准</t>
  </si>
  <si>
    <t>其他要求：</t>
  </si>
  <si>
    <t>发货方式</t>
  </si>
  <si>
    <t>○用户自提   ●我公司发货</t>
  </si>
  <si>
    <t>运输方式</t>
  </si>
  <si>
    <t>○铁路            ●公路           ○轮渡            ○航空</t>
  </si>
  <si>
    <t>备注：当使用集装箱运输时，一定注意其高度、宽度限制，必须预留装箱尺寸。</t>
  </si>
  <si>
    <t>此页要求查询涂黄处仪表信息</t>
    <phoneticPr fontId="58" type="noConversion"/>
  </si>
  <si>
    <t>仪表用户要求</t>
  </si>
  <si>
    <t>外购件种类</t>
  </si>
  <si>
    <t>品牌</t>
  </si>
  <si>
    <t>材质（客户有要求时填写）</t>
  </si>
  <si>
    <t>螺纹连接/法兰连接（客户有要求时填写）</t>
    <phoneticPr fontId="58" type="noConversion"/>
  </si>
  <si>
    <t>接口规格（客户有要求时填写）</t>
  </si>
  <si>
    <t>量程（客户有要求时填写）</t>
  </si>
  <si>
    <t>仪表类</t>
  </si>
  <si>
    <t>就地显示仪表</t>
  </si>
  <si>
    <t>远传仪表</t>
  </si>
  <si>
    <t>表盘直径mm</t>
  </si>
  <si>
    <t>仪表精度等级</t>
  </si>
  <si>
    <t>双金属温度计（客户有要求时填写）</t>
  </si>
  <si>
    <t>万向/径向（客户有要求时填写）</t>
  </si>
  <si>
    <t>几线制</t>
  </si>
  <si>
    <t>信号类型</t>
  </si>
  <si>
    <t>防爆/防护等级</t>
    <phoneticPr fontId="58" type="noConversion"/>
  </si>
  <si>
    <t>显示表头</t>
    <phoneticPr fontId="58" type="noConversion"/>
  </si>
  <si>
    <t>报警值/停车值</t>
  </si>
  <si>
    <t>耐震型压力表</t>
  </si>
  <si>
    <t>温度表</t>
  </si>
  <si>
    <t>PT100</t>
  </si>
  <si>
    <t>远传仪表</t>
    <phoneticPr fontId="58" type="noConversion"/>
  </si>
  <si>
    <t xml:space="preserve">   合同号：  </t>
  </si>
  <si>
    <t xml:space="preserve">       </t>
  </si>
  <si>
    <t>辅助系统询价/采购申请单
P-01.03-P</t>
  </si>
  <si>
    <t>填表人</t>
  </si>
  <si>
    <t>此页要求查询涂黄处密封辅助系统信息</t>
    <phoneticPr fontId="58" type="noConversion"/>
  </si>
  <si>
    <t>日 期</t>
  </si>
  <si>
    <t>由供应商填写（按先后顺序以/分割）</t>
  </si>
  <si>
    <t>由供应填写</t>
  </si>
  <si>
    <t>温度(℃)</t>
  </si>
  <si>
    <t>密封冲洗方案                    (API610)</t>
  </si>
  <si>
    <t>泵过流部件材质</t>
  </si>
  <si>
    <t>密封腔压力(MpaG)/泵中心高（mm）</t>
  </si>
  <si>
    <t>辅助系统供货要求</t>
  </si>
  <si>
    <t>实际交货日期</t>
  </si>
  <si>
    <t>发票情况</t>
  </si>
  <si>
    <r>
      <rPr>
        <sz val="12"/>
        <rFont val="华文宋体"/>
        <family val="3"/>
        <charset val="134"/>
      </rPr>
      <t>热虹吸罐(</t>
    </r>
    <r>
      <rPr>
        <b/>
        <sz val="12"/>
        <color rgb="FFFF0000"/>
        <rFont val="华文宋体"/>
        <family val="3"/>
        <charset val="134"/>
      </rPr>
      <t>R/L型</t>
    </r>
    <r>
      <rPr>
        <sz val="12"/>
        <rFont val="华文宋体"/>
        <family val="3"/>
        <charset val="134"/>
      </rPr>
      <t>)/蓄能器</t>
    </r>
  </si>
  <si>
    <t>测量     元件</t>
  </si>
  <si>
    <t>压力报警</t>
  </si>
  <si>
    <t>液位报警</t>
  </si>
  <si>
    <t>换热器</t>
  </si>
  <si>
    <t>悬液分离器/过滤器</t>
  </si>
  <si>
    <t>材质</t>
  </si>
  <si>
    <t>合计</t>
  </si>
  <si>
    <t xml:space="preserve"> 需方代表：</t>
  </si>
  <si>
    <t xml:space="preserve">                                                                  生产部：                                                      采购部：                                                          质量：                                                技术：</t>
  </si>
  <si>
    <t>此页要求查询涂黄处机械密封信息</t>
    <phoneticPr fontId="58" type="noConversion"/>
  </si>
  <si>
    <t xml:space="preserve">密封询价/采购申请单                                                                                      </t>
  </si>
  <si>
    <t>由密封供应商填写</t>
  </si>
  <si>
    <t>供应填写</t>
  </si>
  <si>
    <t>介质</t>
  </si>
  <si>
    <t>密封参考   型号（轴承架号或轴径）</t>
  </si>
  <si>
    <t>密封      编码
(API610)</t>
  </si>
  <si>
    <t>是否  集装</t>
  </si>
  <si>
    <t>过流部件材质</t>
  </si>
  <si>
    <r>
      <t xml:space="preserve">密封冲洗  方案 </t>
    </r>
    <r>
      <rPr>
        <sz val="12"/>
        <color theme="1"/>
        <rFont val="华文宋体"/>
        <family val="3"/>
        <charset val="134"/>
      </rPr>
      <t>PLAN</t>
    </r>
  </si>
  <si>
    <t>甲方编码</t>
  </si>
  <si>
    <t>机械密封</t>
  </si>
  <si>
    <t>实际到货日期</t>
  </si>
  <si>
    <t>发票                             情况</t>
  </si>
  <si>
    <t>温度
℃</t>
  </si>
  <si>
    <t>颗粒
情况</t>
  </si>
  <si>
    <t>密封编码
（API610）</t>
  </si>
  <si>
    <t xml:space="preserve">                                                       生产部：                                                      采购部：                                                          质量：                                                     技术：</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</si>
</sst>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 #,##0_ ;_ * \-#,##0_ ;_ * &quot;-&quot;_ ;_ @_ "/>
    <numFmt numFmtId="43" formatCode="_ * #,##0.00_ ;_ * \-#,##0.00_ ;_ * &quot;-&quot;??_ ;_ @_ "/>
    <numFmt numFmtId="176" formatCode="_(&quot;$&quot;* #,##0_);_(&quot;$&quot;* \(#,##0\);_(&quot;$&quot;* &quot;-&quot;??_);_(@_)"/>
    <numFmt numFmtId="177" formatCode="mmm\ dd\,\ yy"/>
    <numFmt numFmtId="178" formatCode="_(&quot;$&quot;* #,##0.0_);_(&quot;$&quot;* \(#,##0.0\);_(&quot;$&quot;* &quot;-&quot;??_);_(@_)"/>
    <numFmt numFmtId="179" formatCode="mm/dd/yy_)"/>
    <numFmt numFmtId="180" formatCode="0.0_);[Red]\(0.0\)"/>
    <numFmt numFmtId="181" formatCode="0_ "/>
    <numFmt numFmtId="182" formatCode="0.0_ "/>
    <numFmt numFmtId="183" formatCode="0.00_);[Red]\(0.00\)"/>
  </numFmts>
  <fonts count="104">
    <font>
      <sz val="12"/>
      <name val="宋体"/>
      <charset val="134"/>
    </font>
    <font>
      <sz val="11"/>
      <color theme="1"/>
      <name val="宋体"/>
      <family val="2"/>
      <charset val="134"/>
      <scheme val="minor"/>
    </font>
    <font>
      <sz val="11"/>
      <color theme="1"/>
      <name val="宋体"/>
      <family val="2"/>
      <charset val="134"/>
      <scheme val="minor"/>
    </font>
    <font>
      <sz val="10"/>
      <name val="Arial"/>
      <family val="2"/>
    </font>
    <font>
      <sz val="10"/>
      <name val="宋体"/>
      <family val="3"/>
      <charset val="134"/>
    </font>
    <font>
      <b/>
      <sz val="10"/>
      <color indexed="10"/>
      <name val="Arial"/>
      <family val="2"/>
    </font>
    <font>
      <b/>
      <sz val="10"/>
      <color indexed="8"/>
      <name val="Arial"/>
      <family val="2"/>
    </font>
    <font>
      <sz val="12"/>
      <name val="华文宋体"/>
      <family val="3"/>
      <charset val="134"/>
    </font>
    <font>
      <b/>
      <sz val="12"/>
      <name val="华文宋体"/>
      <family val="3"/>
      <charset val="134"/>
    </font>
    <font>
      <sz val="10"/>
      <name val="华文宋体"/>
      <family val="3"/>
      <charset val="134"/>
    </font>
    <font>
      <b/>
      <sz val="12"/>
      <name val="宋体"/>
      <family val="3"/>
      <charset val="134"/>
    </font>
    <font>
      <sz val="14"/>
      <color indexed="8"/>
      <name val="华文宋体"/>
      <family val="3"/>
      <charset val="134"/>
    </font>
    <font>
      <sz val="14"/>
      <name val="华文宋体"/>
      <family val="3"/>
      <charset val="134"/>
    </font>
    <font>
      <sz val="18"/>
      <color indexed="8"/>
      <name val="华文宋体"/>
      <family val="3"/>
      <charset val="134"/>
    </font>
    <font>
      <sz val="13"/>
      <name val="华文宋体"/>
      <family val="3"/>
      <charset val="134"/>
    </font>
    <font>
      <sz val="12"/>
      <name val="华文中宋"/>
      <family val="3"/>
      <charset val="134"/>
    </font>
    <font>
      <sz val="12"/>
      <color indexed="10"/>
      <name val="华文中宋"/>
      <family val="3"/>
      <charset val="134"/>
    </font>
    <font>
      <sz val="12"/>
      <color indexed="12"/>
      <name val="华文宋体"/>
      <family val="3"/>
      <charset val="134"/>
    </font>
    <font>
      <sz val="14"/>
      <color indexed="10"/>
      <name val="华文宋体"/>
      <family val="3"/>
      <charset val="134"/>
    </font>
    <font>
      <sz val="11"/>
      <name val="华文宋体"/>
      <family val="3"/>
      <charset val="134"/>
    </font>
    <font>
      <sz val="18"/>
      <name val="华文宋体"/>
      <family val="3"/>
      <charset val="134"/>
    </font>
    <font>
      <sz val="9"/>
      <name val="华文宋体"/>
      <family val="3"/>
      <charset val="134"/>
    </font>
    <font>
      <sz val="10.5"/>
      <name val="华文宋体"/>
      <family val="3"/>
      <charset val="134"/>
    </font>
    <font>
      <b/>
      <sz val="11"/>
      <name val="华文宋体"/>
      <family val="3"/>
      <charset val="134"/>
    </font>
    <font>
      <b/>
      <sz val="11"/>
      <color indexed="12"/>
      <name val="华文宋体"/>
      <family val="3"/>
      <charset val="134"/>
    </font>
    <font>
      <sz val="10"/>
      <color indexed="10"/>
      <name val="华文中宋"/>
      <family val="3"/>
      <charset val="134"/>
    </font>
    <font>
      <sz val="11"/>
      <name val="华文中宋"/>
      <family val="3"/>
      <charset val="134"/>
    </font>
    <font>
      <sz val="16"/>
      <name val="华文宋体"/>
      <family val="3"/>
      <charset val="134"/>
    </font>
    <font>
      <sz val="11"/>
      <name val="宋体"/>
      <family val="3"/>
      <charset val="134"/>
    </font>
    <font>
      <b/>
      <sz val="12"/>
      <name val="华文中宋"/>
      <family val="3"/>
      <charset val="134"/>
    </font>
    <font>
      <sz val="14"/>
      <name val="宋体"/>
      <family val="3"/>
      <charset val="134"/>
    </font>
    <font>
      <sz val="11"/>
      <color indexed="10"/>
      <name val="华文中宋"/>
      <family val="3"/>
      <charset val="134"/>
    </font>
    <font>
      <b/>
      <sz val="10"/>
      <name val="宋体"/>
      <family val="3"/>
      <charset val="134"/>
    </font>
    <font>
      <b/>
      <sz val="10"/>
      <name val="Arial"/>
      <family val="2"/>
    </font>
    <font>
      <b/>
      <sz val="12"/>
      <name val="Arial"/>
      <family val="2"/>
    </font>
    <font>
      <b/>
      <sz val="14"/>
      <name val="Arial"/>
      <family val="2"/>
    </font>
    <font>
      <sz val="10"/>
      <color indexed="10"/>
      <name val="宋体"/>
      <family val="3"/>
      <charset val="134"/>
    </font>
    <font>
      <sz val="20"/>
      <name val="宋体"/>
      <family val="3"/>
      <charset val="134"/>
    </font>
    <font>
      <b/>
      <sz val="20"/>
      <name val="黑体"/>
      <family val="3"/>
      <charset val="134"/>
    </font>
    <font>
      <b/>
      <sz val="12"/>
      <name val="黑体"/>
      <family val="3"/>
      <charset val="134"/>
    </font>
    <font>
      <sz val="8"/>
      <name val="仿宋体"/>
      <charset val="134"/>
    </font>
    <font>
      <sz val="10"/>
      <color indexed="8"/>
      <name val="宋体"/>
      <family val="3"/>
      <charset val="134"/>
    </font>
    <font>
      <b/>
      <sz val="10"/>
      <color indexed="8"/>
      <name val="黑体"/>
      <family val="3"/>
      <charset val="134"/>
    </font>
    <font>
      <sz val="10"/>
      <name val="Times New Roman"/>
      <family val="1"/>
    </font>
    <font>
      <sz val="8"/>
      <name val="Arial"/>
      <family val="2"/>
    </font>
    <font>
      <sz val="12"/>
      <name val="Times New Roman"/>
      <family val="1"/>
    </font>
    <font>
      <sz val="11"/>
      <color indexed="20"/>
      <name val="宋体"/>
      <family val="3"/>
      <charset val="134"/>
    </font>
    <font>
      <b/>
      <i/>
      <sz val="16"/>
      <name val="Helv"/>
      <family val="2"/>
    </font>
    <font>
      <b/>
      <sz val="20"/>
      <color indexed="8"/>
      <name val="黑体"/>
      <family val="3"/>
      <charset val="134"/>
    </font>
    <font>
      <sz val="11"/>
      <color indexed="8"/>
      <name val="宋体"/>
      <family val="3"/>
      <charset val="134"/>
    </font>
    <font>
      <sz val="11"/>
      <color indexed="17"/>
      <name val="宋体"/>
      <family val="3"/>
      <charset val="134"/>
    </font>
    <font>
      <sz val="11"/>
      <name val="蹈框"/>
      <charset val="134"/>
    </font>
    <font>
      <sz val="10"/>
      <name val="Helv"/>
      <family val="2"/>
    </font>
    <font>
      <sz val="11"/>
      <name val="ＭＳ Ｐゴシック"/>
      <charset val="134"/>
    </font>
    <font>
      <sz val="12"/>
      <name val="바탕체"/>
      <charset val="134"/>
    </font>
    <font>
      <b/>
      <sz val="10"/>
      <name val="华文宋体"/>
      <family val="3"/>
      <charset val="134"/>
    </font>
    <font>
      <b/>
      <sz val="11"/>
      <color indexed="10"/>
      <name val="宋体"/>
      <family val="3"/>
      <charset val="134"/>
    </font>
    <font>
      <b/>
      <sz val="9"/>
      <name val="宋体"/>
      <family val="3"/>
      <charset val="134"/>
    </font>
    <font>
      <sz val="9"/>
      <name val="宋体"/>
      <family val="3"/>
      <charset val="134"/>
    </font>
    <font>
      <sz val="12"/>
      <name val="宋体"/>
      <family val="3"/>
      <charset val="134"/>
    </font>
    <font>
      <sz val="11"/>
      <color theme="1"/>
      <name val="华文中宋"/>
      <family val="3"/>
      <charset val="134"/>
    </font>
    <font>
      <sz val="16"/>
      <color theme="1"/>
      <name val="华文宋体"/>
      <family val="3"/>
      <charset val="134"/>
    </font>
    <font>
      <sz val="13"/>
      <color theme="1"/>
      <name val="华文宋体"/>
      <family val="3"/>
      <charset val="134"/>
    </font>
    <font>
      <sz val="24"/>
      <color theme="1"/>
      <name val="华文宋体"/>
      <family val="3"/>
      <charset val="134"/>
    </font>
    <font>
      <sz val="14"/>
      <color theme="1"/>
      <name val="华文宋体"/>
      <family val="3"/>
      <charset val="134"/>
    </font>
    <font>
      <sz val="10"/>
      <color theme="1"/>
      <name val="华文宋体"/>
      <family val="3"/>
      <charset val="134"/>
    </font>
    <font>
      <vertAlign val="superscript"/>
      <sz val="10"/>
      <color theme="1"/>
      <name val="华文宋体"/>
      <family val="3"/>
      <charset val="134"/>
    </font>
    <font>
      <b/>
      <sz val="14"/>
      <color theme="1"/>
      <name val="华文宋体"/>
      <family val="3"/>
      <charset val="134"/>
    </font>
    <font>
      <b/>
      <vertAlign val="subscript"/>
      <sz val="14"/>
      <color theme="1"/>
      <name val="华文宋体"/>
      <family val="3"/>
      <charset val="134"/>
    </font>
    <font>
      <sz val="18"/>
      <color theme="1"/>
      <name val="华文宋体"/>
      <family val="3"/>
      <charset val="134"/>
    </font>
    <font>
      <sz val="12"/>
      <color theme="1"/>
      <name val="华文宋体"/>
      <family val="3"/>
      <charset val="134"/>
    </font>
    <font>
      <b/>
      <sz val="12"/>
      <color theme="1"/>
      <name val="华文宋体"/>
      <family val="3"/>
      <charset val="134"/>
    </font>
    <font>
      <b/>
      <sz val="13"/>
      <color theme="1"/>
      <name val="华文宋体"/>
      <family val="3"/>
      <charset val="134"/>
    </font>
    <font>
      <sz val="12"/>
      <color theme="1"/>
      <name val="华文中宋"/>
      <family val="3"/>
      <charset val="134"/>
    </font>
    <font>
      <sz val="11"/>
      <color theme="1"/>
      <name val="宋体"/>
      <family val="3"/>
      <charset val="134"/>
      <scheme val="minor"/>
    </font>
    <font>
      <b/>
      <sz val="12"/>
      <color theme="1"/>
      <name val="宋体"/>
      <family val="3"/>
      <charset val="134"/>
      <scheme val="minor"/>
    </font>
    <font>
      <b/>
      <sz val="12"/>
      <color theme="1"/>
      <name val="SimSun"/>
      <charset val="134"/>
    </font>
    <font>
      <sz val="12"/>
      <color theme="1"/>
      <name val="宋体"/>
      <family val="3"/>
      <charset val="134"/>
      <scheme val="minor"/>
    </font>
    <font>
      <sz val="10"/>
      <color rgb="FFFF0000"/>
      <name val="宋体"/>
      <family val="3"/>
      <charset val="134"/>
    </font>
    <font>
      <sz val="8"/>
      <name val="宋体"/>
      <family val="3"/>
      <charset val="134"/>
    </font>
    <font>
      <sz val="12"/>
      <name val="宋体"/>
      <family val="3"/>
      <charset val="134"/>
      <scheme val="minor"/>
    </font>
    <font>
      <sz val="9"/>
      <name val="宋体"/>
      <family val="3"/>
      <charset val="134"/>
      <scheme val="minor"/>
    </font>
    <font>
      <sz val="16"/>
      <name val="宋体"/>
      <family val="3"/>
      <charset val="134"/>
    </font>
    <font>
      <sz val="7"/>
      <name val="宋体"/>
      <family val="3"/>
      <charset val="134"/>
    </font>
    <font>
      <sz val="10"/>
      <color theme="1"/>
      <name val="宋体"/>
      <family val="3"/>
      <charset val="134"/>
      <scheme val="minor"/>
    </font>
    <font>
      <b/>
      <i/>
      <sz val="10"/>
      <name val="宋体"/>
      <family val="3"/>
      <charset val="134"/>
    </font>
    <font>
      <sz val="12"/>
      <color rgb="FFFF0000"/>
      <name val="华文宋体"/>
      <family val="3"/>
      <charset val="134"/>
    </font>
    <font>
      <sz val="11"/>
      <color rgb="FFFF0000"/>
      <name val="华文中宋"/>
      <family val="3"/>
      <charset val="134"/>
    </font>
    <font>
      <b/>
      <sz val="18"/>
      <color rgb="FFFF0000"/>
      <name val="宋体"/>
      <family val="3"/>
      <charset val="134"/>
      <scheme val="minor"/>
    </font>
    <font>
      <b/>
      <sz val="11"/>
      <color rgb="FFFF0000"/>
      <name val="华文中宋"/>
      <family val="3"/>
      <charset val="134"/>
    </font>
    <font>
      <sz val="22"/>
      <color rgb="FFFF0000"/>
      <name val="华文宋体"/>
      <family val="3"/>
      <charset val="134"/>
    </font>
    <font>
      <sz val="13"/>
      <color rgb="FFFF0000"/>
      <name val="华文宋体"/>
      <family val="3"/>
      <charset val="134"/>
    </font>
    <font>
      <sz val="10"/>
      <color rgb="FFFF0000"/>
      <name val="华文宋体"/>
      <family val="3"/>
      <charset val="134"/>
    </font>
    <font>
      <sz val="12"/>
      <color rgb="FFFF0000"/>
      <name val="华文中宋"/>
      <family val="3"/>
      <charset val="134"/>
    </font>
    <font>
      <sz val="14"/>
      <color rgb="FFFF0000"/>
      <name val="华文宋体"/>
      <family val="3"/>
      <charset val="134"/>
    </font>
    <font>
      <sz val="12"/>
      <color indexed="10"/>
      <name val="华文宋体"/>
      <family val="3"/>
      <charset val="134"/>
    </font>
    <font>
      <b/>
      <sz val="12"/>
      <color rgb="FFFF0000"/>
      <name val="华文宋体"/>
      <family val="3"/>
      <charset val="134"/>
    </font>
    <font>
      <b/>
      <sz val="11"/>
      <color rgb="FFFF0000"/>
      <name val="华文宋体"/>
      <family val="3"/>
      <charset val="134"/>
    </font>
    <font>
      <b/>
      <sz val="10"/>
      <color rgb="FFFF0000"/>
      <name val="华文宋体"/>
      <family val="3"/>
      <charset val="134"/>
    </font>
    <font>
      <b/>
      <sz val="12"/>
      <color indexed="10"/>
      <name val="华文宋体"/>
      <family val="3"/>
      <charset val="134"/>
    </font>
    <font>
      <b/>
      <sz val="14"/>
      <color indexed="12"/>
      <name val="华文宋体"/>
      <family val="3"/>
      <charset val="134"/>
    </font>
    <font>
      <sz val="12"/>
      <color rgb="FFFF0000"/>
      <name val="宋体"/>
      <family val="3"/>
      <charset val="134"/>
    </font>
    <font>
      <sz val="18"/>
      <color rgb="FFFF0000"/>
      <name val="华文宋体"/>
      <family val="3"/>
      <charset val="134"/>
    </font>
    <font>
      <sz val="18"/>
      <color rgb="FFFF0000"/>
      <name val="宋体"/>
      <family val="3"/>
      <charset val="134"/>
    </font>
  </fonts>
  <fills count="1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indexed="50"/>
        <bgColor indexed="64"/>
      </patternFill>
    </fill>
    <fill>
      <patternFill patternType="solid">
        <fgColor indexed="9"/>
        <bgColor indexed="64"/>
      </patternFill>
    </fill>
    <fill>
      <patternFill patternType="gray0625">
        <bgColor indexed="27"/>
      </patternFill>
    </fill>
    <fill>
      <patternFill patternType="solid">
        <fgColor indexed="45"/>
        <bgColor indexed="64"/>
      </patternFill>
    </fill>
    <fill>
      <patternFill patternType="solid">
        <fgColor indexed="22"/>
        <bgColor indexed="64"/>
      </patternFill>
    </fill>
  </fills>
  <borders count="9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double">
        <color auto="1"/>
      </left>
      <right style="thin">
        <color auto="1"/>
      </right>
      <top/>
      <bottom style="thin">
        <color auto="1"/>
      </bottom>
      <diagonal/>
    </border>
    <border>
      <left/>
      <right/>
      <top/>
      <bottom style="thin">
        <color auto="1"/>
      </bottom>
      <diagonal/>
    </border>
    <border>
      <left style="double">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double">
        <color auto="1"/>
      </bottom>
      <diagonal/>
    </border>
    <border>
      <left style="double">
        <color auto="1"/>
      </left>
      <right/>
      <top style="double">
        <color auto="1"/>
      </top>
      <bottom style="thin">
        <color auto="1"/>
      </bottom>
      <diagonal/>
    </border>
    <border>
      <left style="double">
        <color auto="1"/>
      </left>
      <right style="thin">
        <color auto="1"/>
      </right>
      <top style="thin">
        <color auto="1"/>
      </top>
      <bottom/>
      <diagonal/>
    </border>
    <border>
      <left style="double">
        <color auto="1"/>
      </left>
      <right/>
      <top style="thin">
        <color auto="1"/>
      </top>
      <bottom/>
      <diagonal/>
    </border>
    <border>
      <left style="thin">
        <color auto="1"/>
      </left>
      <right/>
      <top style="double">
        <color auto="1"/>
      </top>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right style="double">
        <color auto="1"/>
      </right>
      <top style="thin">
        <color auto="1"/>
      </top>
      <bottom/>
      <diagonal/>
    </border>
    <border>
      <left/>
      <right style="double">
        <color auto="1"/>
      </right>
      <top/>
      <bottom style="double">
        <color auto="1"/>
      </bottom>
      <diagonal/>
    </border>
    <border>
      <left/>
      <right style="thin">
        <color auto="1"/>
      </right>
      <top/>
      <bottom style="double">
        <color auto="1"/>
      </bottom>
      <diagonal/>
    </border>
    <border>
      <left style="thin">
        <color auto="1"/>
      </left>
      <right style="double">
        <color auto="1"/>
      </right>
      <top style="thin">
        <color auto="1"/>
      </top>
      <bottom style="double">
        <color auto="1"/>
      </bottom>
      <diagonal/>
    </border>
    <border>
      <left/>
      <right style="double">
        <color auto="1"/>
      </right>
      <top style="thin">
        <color auto="1"/>
      </top>
      <bottom style="thin">
        <color auto="1"/>
      </bottom>
      <diagonal/>
    </border>
    <border>
      <left style="double">
        <color auto="1"/>
      </left>
      <right style="thin">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double">
        <color auto="1"/>
      </top>
      <bottom/>
      <diagonal/>
    </border>
    <border>
      <left/>
      <right style="double">
        <color auto="1"/>
      </right>
      <top style="double">
        <color auto="1"/>
      </top>
      <bottom style="thin">
        <color auto="1"/>
      </bottom>
      <diagonal/>
    </border>
    <border>
      <left/>
      <right style="double">
        <color auto="1"/>
      </right>
      <top/>
      <bottom style="thin">
        <color auto="1"/>
      </bottom>
      <diagonal/>
    </border>
    <border>
      <left/>
      <right style="double">
        <color auto="1"/>
      </right>
      <top style="thin">
        <color auto="1"/>
      </top>
      <bottom style="double">
        <color auto="1"/>
      </bottom>
      <diagonal/>
    </border>
    <border>
      <left/>
      <right style="double">
        <color auto="1"/>
      </right>
      <top style="double">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style="dotted">
        <color indexed="12"/>
      </right>
      <top style="thin">
        <color auto="1"/>
      </top>
      <bottom/>
      <diagonal/>
    </border>
    <border>
      <left style="dotted">
        <color indexed="12"/>
      </left>
      <right/>
      <top style="dotted">
        <color indexed="12"/>
      </top>
      <bottom/>
      <diagonal/>
    </border>
    <border>
      <left/>
      <right style="dotted">
        <color indexed="12"/>
      </right>
      <top style="dotted">
        <color indexed="12"/>
      </top>
      <bottom/>
      <diagonal/>
    </border>
    <border>
      <left/>
      <right style="dotted">
        <color indexed="12"/>
      </right>
      <top/>
      <bottom style="thin">
        <color auto="1"/>
      </bottom>
      <diagonal/>
    </border>
    <border>
      <left style="dotted">
        <color indexed="12"/>
      </left>
      <right/>
      <top/>
      <bottom style="dotted">
        <color indexed="12"/>
      </bottom>
      <diagonal/>
    </border>
    <border>
      <left/>
      <right style="dotted">
        <color indexed="12"/>
      </right>
      <top/>
      <bottom style="dotted">
        <color indexed="12"/>
      </bottom>
      <diagonal/>
    </border>
    <border>
      <left style="dotted">
        <color indexed="12"/>
      </left>
      <right/>
      <top style="dotted">
        <color indexed="12"/>
      </top>
      <bottom style="dotted">
        <color indexed="12"/>
      </bottom>
      <diagonal/>
    </border>
    <border>
      <left/>
      <right style="dotted">
        <color indexed="12"/>
      </right>
      <top style="dotted">
        <color indexed="12"/>
      </top>
      <bottom style="dotted">
        <color indexed="12"/>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style="double">
        <color auto="1"/>
      </left>
      <right/>
      <top/>
      <bottom style="thin">
        <color auto="1"/>
      </bottom>
      <diagonal/>
    </border>
    <border>
      <left/>
      <right style="double">
        <color auto="1"/>
      </right>
      <top/>
      <bottom/>
      <diagonal/>
    </border>
    <border>
      <left style="double">
        <color auto="1"/>
      </left>
      <right/>
      <top/>
      <bottom style="double">
        <color auto="1"/>
      </bottom>
      <diagonal/>
    </border>
    <border>
      <left style="thin">
        <color auto="1"/>
      </left>
      <right style="double">
        <color auto="1"/>
      </right>
      <top style="thin">
        <color auto="1"/>
      </top>
      <bottom/>
      <diagonal/>
    </border>
    <border>
      <left style="double">
        <color auto="1"/>
      </left>
      <right/>
      <top/>
      <bottom/>
      <diagonal/>
    </border>
    <border diagonalUp="1">
      <left style="thin">
        <color auto="1"/>
      </left>
      <right style="thin">
        <color auto="1"/>
      </right>
      <top style="thin">
        <color auto="1"/>
      </top>
      <bottom style="thin">
        <color auto="1"/>
      </bottom>
      <diagonal style="thin">
        <color auto="1"/>
      </diagonal>
    </border>
  </borders>
  <cellStyleXfs count="46">
    <xf numFmtId="0" fontId="0" fillId="0" borderId="0">
      <alignment vertical="center"/>
    </xf>
    <xf numFmtId="10" fontId="44" fillId="8" borderId="7" applyNumberFormat="0" applyBorder="0" applyAlignment="0" applyProtection="0"/>
    <xf numFmtId="49" fontId="42" fillId="8" borderId="0">
      <alignment horizontal="center" vertical="center"/>
    </xf>
    <xf numFmtId="49" fontId="41" fillId="8" borderId="0">
      <alignment horizontal="right" vertical="center"/>
    </xf>
    <xf numFmtId="49" fontId="41" fillId="8" borderId="0">
      <alignment horizontal="left" vertical="center"/>
    </xf>
    <xf numFmtId="0" fontId="59" fillId="0" borderId="0"/>
    <xf numFmtId="49" fontId="41" fillId="8" borderId="0">
      <alignment horizontal="left" vertical="top"/>
    </xf>
    <xf numFmtId="49" fontId="41" fillId="8" borderId="0">
      <alignment horizontal="right" vertical="top"/>
    </xf>
    <xf numFmtId="10" fontId="3" fillId="0" borderId="0" applyFont="0" applyFill="0" applyBorder="0" applyAlignment="0" applyProtection="0"/>
    <xf numFmtId="0" fontId="43" fillId="0" borderId="0"/>
    <xf numFmtId="49" fontId="41" fillId="8" borderId="0">
      <alignment horizontal="center" vertical="center"/>
    </xf>
    <xf numFmtId="0" fontId="40" fillId="0" borderId="0" applyNumberFormat="0" applyFill="0" applyBorder="0" applyAlignment="0" applyProtection="0"/>
    <xf numFmtId="0" fontId="45" fillId="0" borderId="0"/>
    <xf numFmtId="38" fontId="44" fillId="11" borderId="0" applyNumberFormat="0" applyBorder="0" applyAlignment="0" applyProtection="0"/>
    <xf numFmtId="0" fontId="47" fillId="0" borderId="0"/>
    <xf numFmtId="49" fontId="48" fillId="8" borderId="0">
      <alignment horizontal="center" vertical="center"/>
    </xf>
    <xf numFmtId="0" fontId="46" fillId="10" borderId="0" applyNumberFormat="0" applyBorder="0" applyAlignment="0" applyProtection="0">
      <alignment vertical="center"/>
    </xf>
    <xf numFmtId="0" fontId="59" fillId="0" borderId="0">
      <alignment vertical="center"/>
    </xf>
    <xf numFmtId="0" fontId="49" fillId="0" borderId="0">
      <alignment vertical="center"/>
    </xf>
    <xf numFmtId="0" fontId="59" fillId="0" borderId="0">
      <alignment vertical="center"/>
    </xf>
    <xf numFmtId="0" fontId="50" fillId="2" borderId="0" applyNumberFormat="0" applyBorder="0" applyAlignment="0" applyProtection="0">
      <alignment vertical="center"/>
    </xf>
    <xf numFmtId="176" fontId="59" fillId="0" borderId="0" applyFont="0" applyFill="0" applyBorder="0" applyAlignment="0" applyProtection="0"/>
    <xf numFmtId="177" fontId="59" fillId="0" borderId="0" applyFont="0" applyFill="0" applyBorder="0" applyAlignment="0" applyProtection="0"/>
    <xf numFmtId="178" fontId="59" fillId="0" borderId="0" applyFont="0" applyFill="0" applyBorder="0" applyAlignment="0" applyProtection="0"/>
    <xf numFmtId="179" fontId="59" fillId="0" borderId="0" applyFont="0" applyFill="0" applyBorder="0" applyAlignment="0" applyProtection="0"/>
    <xf numFmtId="0" fontId="43" fillId="0" borderId="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0" fontId="51" fillId="0" borderId="0"/>
    <xf numFmtId="0" fontId="52" fillId="0" borderId="0"/>
    <xf numFmtId="38" fontId="53" fillId="0" borderId="0" applyFont="0" applyFill="0" applyBorder="0" applyAlignment="0" applyProtection="0"/>
    <xf numFmtId="40" fontId="53" fillId="0" borderId="0" applyFont="0" applyFill="0" applyBorder="0" applyAlignment="0" applyProtection="0"/>
    <xf numFmtId="0" fontId="53" fillId="0" borderId="0" applyFont="0" applyFill="0" applyBorder="0" applyAlignment="0" applyProtection="0"/>
    <xf numFmtId="0" fontId="53" fillId="0" borderId="0" applyFont="0" applyFill="0" applyBorder="0" applyAlignment="0" applyProtection="0"/>
    <xf numFmtId="0" fontId="54" fillId="0" borderId="0"/>
    <xf numFmtId="0" fontId="3" fillId="0" borderId="0"/>
    <xf numFmtId="0" fontId="74" fillId="0" borderId="0">
      <alignment vertical="center"/>
    </xf>
    <xf numFmtId="49" fontId="43" fillId="0" borderId="0" applyProtection="0">
      <alignment horizontal="left"/>
    </xf>
    <xf numFmtId="0" fontId="59" fillId="0" borderId="0">
      <alignment vertical="center"/>
    </xf>
    <xf numFmtId="0" fontId="59" fillId="0" borderId="0">
      <alignment vertical="center"/>
    </xf>
    <xf numFmtId="0" fontId="77" fillId="0" borderId="0">
      <alignment vertical="center"/>
    </xf>
    <xf numFmtId="0" fontId="2" fillId="0" borderId="0">
      <alignment vertical="center"/>
    </xf>
    <xf numFmtId="0" fontId="59" fillId="0" borderId="0"/>
    <xf numFmtId="0" fontId="1" fillId="0" borderId="0">
      <alignment vertical="center"/>
    </xf>
  </cellStyleXfs>
  <cellXfs count="907">
    <xf numFmtId="0" fontId="0" fillId="0" borderId="0" xfId="0">
      <alignment vertical="center"/>
    </xf>
    <xf numFmtId="0" fontId="3" fillId="0" borderId="0" xfId="37"/>
    <xf numFmtId="0" fontId="4" fillId="2" borderId="0" xfId="37" applyFont="1" applyFill="1"/>
    <xf numFmtId="0" fontId="0" fillId="0" borderId="0" xfId="0" applyProtection="1">
      <alignment vertical="center"/>
      <protection hidden="1"/>
    </xf>
    <xf numFmtId="0" fontId="3" fillId="2" borderId="0" xfId="37" applyFill="1"/>
    <xf numFmtId="0" fontId="3" fillId="3" borderId="1" xfId="37" applyFill="1" applyBorder="1"/>
    <xf numFmtId="0" fontId="5" fillId="4" borderId="2" xfId="37" applyFont="1" applyFill="1" applyBorder="1" applyAlignment="1">
      <alignment horizontal="center"/>
    </xf>
    <xf numFmtId="0" fontId="6" fillId="5" borderId="3" xfId="37" applyFont="1" applyFill="1" applyBorder="1" applyAlignment="1">
      <alignment horizontal="center"/>
    </xf>
    <xf numFmtId="0" fontId="5" fillId="4" borderId="3" xfId="37" applyFont="1" applyFill="1" applyBorder="1" applyAlignment="1">
      <alignment horizontal="center"/>
    </xf>
    <xf numFmtId="0" fontId="5" fillId="4" borderId="4" xfId="37" applyFont="1" applyFill="1" applyBorder="1" applyAlignment="1">
      <alignment horizontal="center"/>
    </xf>
    <xf numFmtId="0" fontId="3" fillId="3" borderId="5" xfId="37" applyFill="1" applyBorder="1"/>
    <xf numFmtId="0" fontId="59" fillId="0" borderId="0" xfId="5"/>
    <xf numFmtId="0" fontId="3" fillId="3" borderId="6" xfId="37" applyFill="1" applyBorder="1"/>
    <xf numFmtId="0" fontId="7" fillId="0" borderId="0" xfId="19" applyFont="1" applyProtection="1">
      <alignment vertical="center"/>
      <protection hidden="1"/>
    </xf>
    <xf numFmtId="0" fontId="7" fillId="0" borderId="0" xfId="19" applyFont="1" applyAlignment="1" applyProtection="1">
      <alignment horizontal="center" vertical="center"/>
      <protection hidden="1"/>
    </xf>
    <xf numFmtId="0" fontId="8" fillId="0" borderId="7" xfId="19" applyFont="1" applyBorder="1" applyAlignment="1" applyProtection="1">
      <alignment horizontal="center" vertical="center"/>
      <protection hidden="1"/>
    </xf>
    <xf numFmtId="0" fontId="9" fillId="0" borderId="0" xfId="19" applyFont="1" applyAlignment="1" applyProtection="1">
      <alignment horizontal="center" vertical="center"/>
      <protection hidden="1"/>
    </xf>
    <xf numFmtId="0" fontId="8" fillId="0" borderId="7" xfId="19" applyFont="1" applyBorder="1" applyAlignment="1" applyProtection="1">
      <alignment horizontal="center" vertical="center" wrapText="1"/>
      <protection hidden="1"/>
    </xf>
    <xf numFmtId="0" fontId="7" fillId="0" borderId="7" xfId="19" applyFont="1" applyBorder="1" applyAlignment="1" applyProtection="1">
      <alignment horizontal="center" vertical="center"/>
      <protection hidden="1"/>
    </xf>
    <xf numFmtId="0" fontId="0" fillId="0" borderId="7" xfId="0" applyBorder="1" applyAlignment="1">
      <alignment horizontal="center" vertical="center"/>
    </xf>
    <xf numFmtId="0" fontId="15" fillId="0" borderId="7" xfId="0" applyFont="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1" fillId="0" borderId="0" xfId="0" applyFont="1" applyAlignment="1" applyProtection="1">
      <alignment vertical="center" shrinkToFit="1"/>
      <protection locked="0" hidden="1"/>
    </xf>
    <xf numFmtId="0" fontId="14" fillId="0" borderId="7" xfId="0" applyFont="1" applyBorder="1" applyAlignment="1" applyProtection="1">
      <alignment horizontal="center" vertical="center" wrapText="1"/>
      <protection locked="0" hidden="1"/>
    </xf>
    <xf numFmtId="0" fontId="7" fillId="0" borderId="0" xfId="0" applyFont="1" applyAlignment="1" applyProtection="1">
      <alignment vertical="center" shrinkToFit="1"/>
      <protection hidden="1"/>
    </xf>
    <xf numFmtId="0" fontId="7" fillId="0" borderId="0" xfId="0" applyFont="1" applyAlignment="1" applyProtection="1">
      <alignment horizontal="center" vertical="center"/>
      <protection hidden="1"/>
    </xf>
    <xf numFmtId="0" fontId="7" fillId="0" borderId="0" xfId="0" applyFont="1" applyAlignment="1" applyProtection="1">
      <alignment vertical="center" wrapText="1"/>
      <protection hidden="1"/>
    </xf>
    <xf numFmtId="0" fontId="7" fillId="0" borderId="0" xfId="0" applyFont="1" applyProtection="1">
      <alignment vertical="center"/>
      <protection hidden="1"/>
    </xf>
    <xf numFmtId="0" fontId="7" fillId="0" borderId="7" xfId="0" applyFont="1" applyFill="1" applyBorder="1" applyAlignment="1" applyProtection="1">
      <alignment horizontal="center" vertical="center" wrapText="1"/>
      <protection locked="0" hidden="1"/>
    </xf>
    <xf numFmtId="0" fontId="7" fillId="0" borderId="0" xfId="0" applyFont="1" applyProtection="1">
      <alignment vertical="center"/>
      <protection locked="0" hidden="1"/>
    </xf>
    <xf numFmtId="0" fontId="12" fillId="0" borderId="0" xfId="0" applyFont="1" applyProtection="1">
      <alignment vertical="center"/>
      <protection locked="0" hidden="1"/>
    </xf>
    <xf numFmtId="0" fontId="12" fillId="0" borderId="0" xfId="0" applyFont="1" applyAlignment="1" applyProtection="1">
      <alignment horizontal="center" vertical="center"/>
      <protection locked="0" hidden="1"/>
    </xf>
    <xf numFmtId="0" fontId="14" fillId="0" borderId="0" xfId="0" applyFont="1" applyProtection="1">
      <alignment vertical="center"/>
      <protection locked="0" hidden="1"/>
    </xf>
    <xf numFmtId="0" fontId="7" fillId="0" borderId="0" xfId="0" applyFont="1" applyAlignment="1" applyProtection="1">
      <alignment vertical="center" wrapText="1"/>
      <protection locked="0" hidden="1"/>
    </xf>
    <xf numFmtId="0" fontId="7" fillId="0" borderId="0" xfId="0" applyFont="1" applyAlignment="1" applyProtection="1">
      <alignment horizontal="center" vertical="center"/>
      <protection locked="0" hidden="1"/>
    </xf>
    <xf numFmtId="0" fontId="22" fillId="0" borderId="0" xfId="0" applyFont="1" applyAlignment="1" applyProtection="1">
      <alignment horizontal="justify" vertical="center"/>
      <protection locked="0" hidden="1"/>
    </xf>
    <xf numFmtId="0" fontId="11" fillId="0" borderId="0" xfId="0" applyFont="1" applyFill="1" applyAlignment="1" applyProtection="1">
      <alignment vertical="center" shrinkToFit="1"/>
      <protection hidden="1"/>
    </xf>
    <xf numFmtId="0" fontId="12" fillId="0" borderId="0" xfId="0" applyFont="1" applyFill="1" applyProtection="1">
      <alignment vertical="center"/>
      <protection hidden="1"/>
    </xf>
    <xf numFmtId="0" fontId="7" fillId="0" borderId="0" xfId="0" applyFont="1" applyFill="1" applyProtection="1">
      <alignment vertical="center"/>
      <protection hidden="1"/>
    </xf>
    <xf numFmtId="0" fontId="7" fillId="0" borderId="0" xfId="0" applyFont="1" applyFill="1" applyAlignment="1" applyProtection="1">
      <alignment vertical="center" wrapText="1"/>
      <protection hidden="1"/>
    </xf>
    <xf numFmtId="0" fontId="15" fillId="0" borderId="21" xfId="0" applyFont="1" applyFill="1" applyBorder="1" applyAlignment="1" applyProtection="1">
      <alignment horizontal="center" vertical="center" wrapText="1"/>
      <protection locked="0" hidden="1"/>
    </xf>
    <xf numFmtId="0" fontId="7" fillId="0" borderId="0" xfId="0" applyFont="1" applyFill="1" applyAlignment="1" applyProtection="1">
      <alignment horizontal="center" vertical="center"/>
      <protection hidden="1"/>
    </xf>
    <xf numFmtId="0" fontId="16" fillId="0" borderId="28" xfId="0" applyFont="1" applyFill="1" applyBorder="1" applyAlignment="1" applyProtection="1">
      <alignment horizontal="center" vertical="center" wrapText="1"/>
      <protection locked="0" hidden="1"/>
    </xf>
    <xf numFmtId="0" fontId="15" fillId="0" borderId="28" xfId="0" applyFont="1" applyFill="1" applyBorder="1" applyAlignment="1" applyProtection="1">
      <alignment horizontal="center" vertical="center" wrapText="1"/>
      <protection locked="0" hidden="1"/>
    </xf>
    <xf numFmtId="0" fontId="25" fillId="0" borderId="44" xfId="0" applyFont="1" applyFill="1" applyBorder="1" applyAlignment="1" applyProtection="1">
      <alignment horizontal="center" vertical="center" wrapText="1"/>
      <protection locked="0" hidden="1"/>
    </xf>
    <xf numFmtId="0" fontId="18" fillId="0" borderId="0" xfId="0" applyFont="1" applyFill="1" applyBorder="1" applyAlignment="1" applyProtection="1">
      <alignment horizontal="center" vertical="center" shrinkToFit="1"/>
      <protection locked="0" hidden="1"/>
    </xf>
    <xf numFmtId="0" fontId="11" fillId="0" borderId="0" xfId="0" applyFont="1" applyFill="1" applyBorder="1" applyAlignment="1" applyProtection="1">
      <alignment horizontal="left" vertical="center" shrinkToFit="1"/>
      <protection locked="0" hidden="1"/>
    </xf>
    <xf numFmtId="0" fontId="21" fillId="0" borderId="0" xfId="0" applyFont="1" applyProtection="1">
      <alignment vertical="center"/>
      <protection hidden="1"/>
    </xf>
    <xf numFmtId="0" fontId="7" fillId="0" borderId="0" xfId="0" applyFont="1" applyAlignment="1" applyProtection="1">
      <alignment horizontal="right" vertical="center"/>
      <protection hidden="1"/>
    </xf>
    <xf numFmtId="0" fontId="7" fillId="7" borderId="0" xfId="0" applyFont="1" applyFill="1" applyProtection="1">
      <alignment vertical="center"/>
      <protection hidden="1"/>
    </xf>
    <xf numFmtId="0" fontId="9" fillId="0" borderId="19" xfId="0" applyFont="1" applyBorder="1" applyAlignment="1" applyProtection="1">
      <alignment horizontal="center" vertical="center" shrinkToFit="1"/>
      <protection locked="0" hidden="1"/>
    </xf>
    <xf numFmtId="0" fontId="9" fillId="0" borderId="28" xfId="0" applyFont="1" applyBorder="1" applyAlignment="1" applyProtection="1">
      <alignment horizontal="center" vertical="center" wrapText="1"/>
      <protection locked="0" hidden="1"/>
    </xf>
    <xf numFmtId="0" fontId="9" fillId="0" borderId="40" xfId="0" applyFont="1" applyBorder="1" applyAlignment="1" applyProtection="1">
      <alignment horizontal="center" vertical="center" wrapText="1"/>
      <protection locked="0" hidden="1"/>
    </xf>
    <xf numFmtId="0" fontId="9" fillId="0" borderId="5"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9" fillId="0" borderId="7" xfId="0" applyFont="1" applyBorder="1" applyAlignment="1" applyProtection="1">
      <alignment horizontal="center" vertical="center" wrapText="1"/>
      <protection locked="0" hidden="1"/>
    </xf>
    <xf numFmtId="0" fontId="9" fillId="0" borderId="53" xfId="0" applyFont="1" applyBorder="1" applyAlignment="1" applyProtection="1">
      <alignment horizontal="center" vertical="center" wrapText="1"/>
      <protection locked="0" hidden="1"/>
    </xf>
    <xf numFmtId="0" fontId="9" fillId="0" borderId="38" xfId="0" applyFont="1" applyBorder="1" applyAlignment="1" applyProtection="1">
      <alignment horizontal="center" vertical="center" wrapText="1"/>
      <protection locked="0" hidden="1"/>
    </xf>
    <xf numFmtId="0" fontId="7" fillId="0" borderId="0" xfId="0" applyFont="1" applyAlignment="1" applyProtection="1">
      <alignment horizontal="left" vertical="center"/>
      <protection hidden="1"/>
    </xf>
    <xf numFmtId="0" fontId="7" fillId="0" borderId="0" xfId="0" applyFont="1" applyBorder="1" applyProtection="1">
      <alignment vertical="center"/>
      <protection hidden="1"/>
    </xf>
    <xf numFmtId="0" fontId="26" fillId="0" borderId="0" xfId="0" applyFont="1" applyFill="1" applyBorder="1" applyAlignment="1" applyProtection="1">
      <alignment vertical="center"/>
      <protection locked="0" hidden="1"/>
    </xf>
    <xf numFmtId="0" fontId="26" fillId="0" borderId="0" xfId="0" applyFont="1" applyFill="1" applyBorder="1" applyAlignment="1" applyProtection="1">
      <alignment vertical="center" wrapText="1"/>
      <protection locked="0" hidden="1"/>
    </xf>
    <xf numFmtId="0" fontId="7" fillId="7" borderId="0" xfId="0" applyFont="1" applyFill="1" applyAlignment="1" applyProtection="1">
      <alignment vertical="center" shrinkToFit="1"/>
      <protection hidden="1"/>
    </xf>
    <xf numFmtId="0" fontId="21" fillId="7" borderId="0" xfId="0" applyFont="1" applyFill="1" applyProtection="1">
      <alignment vertical="center"/>
      <protection hidden="1"/>
    </xf>
    <xf numFmtId="0" fontId="11" fillId="0" borderId="0" xfId="0" applyFont="1" applyBorder="1" applyAlignment="1" applyProtection="1">
      <alignment horizontal="center" vertical="center" shrinkToFit="1"/>
      <protection locked="0" hidden="1"/>
    </xf>
    <xf numFmtId="0" fontId="12" fillId="0" borderId="7" xfId="0" applyFont="1" applyBorder="1" applyAlignment="1" applyProtection="1">
      <alignment horizontal="center" vertical="center" shrinkToFit="1"/>
      <protection locked="0" hidden="1"/>
    </xf>
    <xf numFmtId="0" fontId="11" fillId="0" borderId="0" xfId="0" applyFont="1" applyBorder="1" applyAlignment="1" applyProtection="1">
      <alignment vertical="center" shrinkToFit="1"/>
      <protection locked="0" hidden="1"/>
    </xf>
    <xf numFmtId="0" fontId="27" fillId="0" borderId="0" xfId="0" applyFont="1" applyAlignment="1" applyProtection="1">
      <alignment vertical="center" wrapText="1"/>
      <protection hidden="1"/>
    </xf>
    <xf numFmtId="0" fontId="12" fillId="0" borderId="0" xfId="0" applyFont="1" applyAlignment="1" applyProtection="1">
      <alignment vertical="center" wrapText="1"/>
      <protection hidden="1"/>
    </xf>
    <xf numFmtId="0" fontId="7" fillId="0" borderId="0" xfId="0" applyFont="1" applyAlignment="1" applyProtection="1">
      <alignment horizontal="center" vertical="center" wrapText="1"/>
      <protection hidden="1"/>
    </xf>
    <xf numFmtId="0" fontId="7" fillId="5" borderId="0" xfId="0" applyFont="1" applyFill="1" applyAlignment="1" applyProtection="1">
      <alignment vertical="center" wrapText="1"/>
      <protection hidden="1"/>
    </xf>
    <xf numFmtId="180" fontId="7" fillId="0" borderId="0" xfId="0" applyNumberFormat="1" applyFont="1" applyAlignment="1" applyProtection="1">
      <alignment vertical="center" wrapText="1"/>
      <protection hidden="1"/>
    </xf>
    <xf numFmtId="0" fontId="0" fillId="0" borderId="0" xfId="0" applyFont="1" applyAlignment="1" applyProtection="1">
      <alignment vertical="center" wrapText="1"/>
      <protection locked="0" hidden="1"/>
    </xf>
    <xf numFmtId="0" fontId="28" fillId="0" borderId="0" xfId="0" applyFont="1" applyAlignment="1" applyProtection="1">
      <alignment vertical="center" wrapText="1"/>
      <protection locked="0" hidden="1"/>
    </xf>
    <xf numFmtId="0" fontId="28" fillId="0" borderId="0" xfId="0" applyFont="1" applyFill="1" applyAlignment="1" applyProtection="1">
      <alignment vertical="center" wrapText="1"/>
      <protection locked="0" hidden="1"/>
    </xf>
    <xf numFmtId="0" fontId="0" fillId="0" borderId="0" xfId="0" applyAlignment="1" applyProtection="1">
      <alignment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5" xfId="0" applyFont="1" applyBorder="1" applyAlignment="1" applyProtection="1">
      <alignment horizontal="center" vertical="center" wrapText="1"/>
      <protection locked="0" hidden="1"/>
    </xf>
    <xf numFmtId="0" fontId="0" fillId="0" borderId="0" xfId="0" applyAlignment="1" applyProtection="1">
      <alignment horizontal="left" vertical="center" wrapText="1"/>
      <protection locked="0" hidden="1"/>
    </xf>
    <xf numFmtId="0" fontId="26" fillId="0" borderId="7" xfId="0" applyFont="1" applyFill="1" applyBorder="1" applyAlignment="1" applyProtection="1">
      <alignment horizontal="center" vertical="center" wrapText="1"/>
      <protection locked="0" hidden="1"/>
    </xf>
    <xf numFmtId="0" fontId="26" fillId="0" borderId="7" xfId="0" applyFont="1" applyFill="1" applyBorder="1" applyAlignment="1" applyProtection="1">
      <alignment vertical="center" wrapText="1"/>
      <protection locked="0" hidden="1"/>
    </xf>
    <xf numFmtId="0" fontId="15" fillId="0" borderId="38" xfId="0" applyFont="1" applyBorder="1" applyAlignment="1" applyProtection="1">
      <alignment horizontal="center" vertical="center" wrapText="1"/>
      <protection locked="0" hidden="1"/>
    </xf>
    <xf numFmtId="0" fontId="0" fillId="0" borderId="0" xfId="0" applyFill="1" applyBorder="1" applyAlignment="1">
      <alignment horizontal="center"/>
    </xf>
    <xf numFmtId="0" fontId="35" fillId="0" borderId="0" xfId="0" applyFont="1" applyFill="1" applyBorder="1" applyAlignment="1">
      <alignment horizontal="centerContinuous"/>
    </xf>
    <xf numFmtId="0" fontId="34" fillId="0" borderId="0" xfId="0" applyFont="1" applyFill="1" applyBorder="1" applyAlignment="1">
      <alignment horizontal="centerContinuous" vertical="top"/>
    </xf>
    <xf numFmtId="0" fontId="32" fillId="0" borderId="0" xfId="0" applyFont="1" applyFill="1" applyBorder="1" applyAlignment="1"/>
    <xf numFmtId="0" fontId="32" fillId="0" borderId="0" xfId="0" applyFont="1" applyFill="1" applyBorder="1" applyAlignment="1">
      <alignment horizontal="center"/>
    </xf>
    <xf numFmtId="0" fontId="33" fillId="0" borderId="0" xfId="0" applyFont="1" applyFill="1" applyBorder="1" applyAlignment="1">
      <alignment horizontal="left"/>
    </xf>
    <xf numFmtId="0" fontId="33" fillId="0" borderId="0" xfId="0" applyFont="1" applyFill="1" applyBorder="1" applyAlignment="1">
      <alignment horizontal="center"/>
    </xf>
    <xf numFmtId="0" fontId="0" fillId="0" borderId="0" xfId="0" applyFill="1" applyBorder="1" applyAlignment="1">
      <alignment horizontal="centerContinuous"/>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36" fillId="0" borderId="66" xfId="0" applyFont="1" applyFill="1" applyBorder="1" applyAlignment="1">
      <alignment horizontal="center" vertical="center" wrapText="1"/>
    </xf>
    <xf numFmtId="0" fontId="36" fillId="0" borderId="61" xfId="0" applyFont="1" applyFill="1" applyBorder="1" applyAlignment="1">
      <alignment horizontal="center" vertical="center" wrapText="1"/>
    </xf>
    <xf numFmtId="0" fontId="36" fillId="0" borderId="67" xfId="0" applyFont="1" applyFill="1" applyBorder="1" applyAlignment="1">
      <alignment vertical="center" wrapText="1"/>
    </xf>
    <xf numFmtId="0" fontId="4" fillId="0" borderId="68"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69" xfId="0" applyFont="1" applyFill="1" applyBorder="1" applyAlignment="1">
      <alignment vertical="center" wrapText="1"/>
    </xf>
    <xf numFmtId="0" fontId="4" fillId="0" borderId="69" xfId="0" applyFont="1" applyFill="1" applyBorder="1" applyAlignment="1">
      <alignment vertical="center"/>
    </xf>
    <xf numFmtId="0" fontId="4" fillId="0" borderId="70" xfId="0" applyFont="1" applyFill="1" applyBorder="1" applyAlignment="1">
      <alignment horizontal="center" vertical="center"/>
    </xf>
    <xf numFmtId="0" fontId="4" fillId="0" borderId="71" xfId="0" applyFont="1" applyFill="1" applyBorder="1" applyAlignment="1"/>
    <xf numFmtId="0" fontId="0" fillId="0" borderId="0" xfId="0" applyFill="1" applyBorder="1" applyAlignment="1"/>
    <xf numFmtId="0" fontId="10" fillId="0" borderId="0" xfId="0" applyFont="1" applyFill="1" applyBorder="1" applyAlignment="1">
      <alignment horizontal="left" vertical="center"/>
    </xf>
    <xf numFmtId="0" fontId="35" fillId="0" borderId="0" xfId="0" applyFont="1" applyFill="1" applyBorder="1" applyAlignment="1">
      <alignment horizontal="centerContinuous" vertical="top"/>
    </xf>
    <xf numFmtId="0" fontId="0" fillId="0" borderId="0" xfId="0" applyFill="1" applyBorder="1" applyAlignment="1">
      <alignment horizontal="centerContinuous" vertical="top"/>
    </xf>
    <xf numFmtId="0" fontId="32" fillId="0" borderId="0" xfId="0" applyFont="1" applyFill="1" applyBorder="1" applyAlignment="1">
      <alignment horizontal="center" vertical="center"/>
    </xf>
    <xf numFmtId="0" fontId="0" fillId="0" borderId="59" xfId="0" applyFill="1" applyBorder="1" applyAlignment="1">
      <alignment horizontal="centerContinuous"/>
    </xf>
    <xf numFmtId="0" fontId="37" fillId="0" borderId="0" xfId="0" applyFont="1" applyFill="1" applyBorder="1" applyAlignment="1"/>
    <xf numFmtId="0" fontId="4" fillId="0" borderId="0" xfId="0" applyFont="1" applyFill="1" applyBorder="1" applyAlignment="1"/>
    <xf numFmtId="0" fontId="4" fillId="0" borderId="7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xf numFmtId="0" fontId="4" fillId="0" borderId="7" xfId="0" applyFont="1" applyFill="1" applyBorder="1" applyAlignment="1">
      <alignment horizont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39" fillId="0" borderId="0" xfId="0" applyNumberFormat="1" applyFont="1" applyFill="1" applyBorder="1" applyAlignment="1">
      <alignment horizontal="center" vertical="center"/>
    </xf>
    <xf numFmtId="0" fontId="10" fillId="0" borderId="0" xfId="0" applyNumberFormat="1" applyFont="1" applyFill="1" applyBorder="1" applyAlignment="1">
      <alignment horizontal="left" vertical="center"/>
    </xf>
    <xf numFmtId="0" fontId="61" fillId="0" borderId="0" xfId="0" applyFont="1" applyFill="1" applyAlignment="1" applyProtection="1">
      <alignment vertical="center" wrapText="1"/>
      <protection locked="0" hidden="1"/>
    </xf>
    <xf numFmtId="0" fontId="62" fillId="0" borderId="0" xfId="0" applyFont="1" applyFill="1" applyAlignment="1" applyProtection="1">
      <alignment vertical="center" wrapText="1"/>
      <protection locked="0" hidden="1"/>
    </xf>
    <xf numFmtId="0" fontId="61" fillId="0" borderId="0" xfId="0" applyFont="1" applyFill="1" applyAlignment="1" applyProtection="1">
      <alignment horizontal="center" vertical="center" wrapText="1"/>
      <protection locked="0" hidden="1"/>
    </xf>
    <xf numFmtId="0" fontId="63" fillId="0" borderId="42" xfId="0" applyFont="1" applyFill="1" applyBorder="1" applyAlignment="1" applyProtection="1">
      <alignment vertical="center" wrapText="1"/>
      <protection locked="0" hidden="1"/>
    </xf>
    <xf numFmtId="0" fontId="63" fillId="0" borderId="14" xfId="0" applyFont="1" applyFill="1" applyBorder="1" applyAlignment="1" applyProtection="1">
      <alignment vertical="center" wrapText="1"/>
      <protection locked="0" hidden="1"/>
    </xf>
    <xf numFmtId="0" fontId="63" fillId="0" borderId="26" xfId="0" applyFont="1" applyFill="1" applyBorder="1" applyAlignment="1" applyProtection="1">
      <alignment vertical="center" wrapText="1"/>
      <protection locked="0" hidden="1"/>
    </xf>
    <xf numFmtId="0" fontId="63" fillId="0" borderId="0" xfId="0" applyFont="1" applyFill="1" applyBorder="1" applyAlignment="1" applyProtection="1">
      <alignment vertical="center" wrapText="1"/>
      <protection locked="0" hidden="1"/>
    </xf>
    <xf numFmtId="0" fontId="63" fillId="0" borderId="36" xfId="0" applyFont="1" applyFill="1" applyBorder="1" applyAlignment="1" applyProtection="1">
      <alignment vertical="center" wrapText="1"/>
      <protection locked="0" hidden="1"/>
    </xf>
    <xf numFmtId="0" fontId="63" fillId="0" borderId="8" xfId="0" applyFont="1" applyFill="1" applyBorder="1" applyAlignment="1" applyProtection="1">
      <alignment vertical="center" wrapText="1"/>
      <protection locked="0" hidden="1"/>
    </xf>
    <xf numFmtId="0" fontId="61" fillId="0" borderId="38" xfId="0" applyFont="1" applyFill="1" applyBorder="1" applyAlignment="1" applyProtection="1">
      <alignment horizontal="center" vertical="center" wrapText="1"/>
      <protection locked="0" hidden="1"/>
    </xf>
    <xf numFmtId="0" fontId="64" fillId="0" borderId="34"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7" fillId="0" borderId="7" xfId="0" applyFont="1" applyFill="1" applyBorder="1" applyAlignment="1" applyProtection="1">
      <alignment horizontal="center" vertical="center" wrapText="1"/>
      <protection locked="0" hidden="1"/>
    </xf>
    <xf numFmtId="0" fontId="69" fillId="0" borderId="7" xfId="0" applyFont="1" applyFill="1" applyBorder="1" applyAlignment="1" applyProtection="1">
      <alignment horizontal="center" vertical="center" wrapText="1"/>
      <protection locked="0" hidden="1"/>
    </xf>
    <xf numFmtId="49" fontId="70" fillId="0" borderId="21" xfId="0" applyNumberFormat="1"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wrapText="1"/>
      <protection locked="0" hidden="1"/>
    </xf>
    <xf numFmtId="0" fontId="70" fillId="0" borderId="29" xfId="0" applyFont="1" applyFill="1" applyBorder="1" applyAlignment="1" applyProtection="1">
      <alignment horizontal="center" vertical="center" wrapText="1"/>
      <protection locked="0" hidden="1"/>
    </xf>
    <xf numFmtId="0" fontId="70" fillId="0" borderId="44" xfId="0" applyFont="1" applyFill="1" applyBorder="1" applyAlignment="1" applyProtection="1">
      <alignment horizontal="center" vertical="center" wrapText="1"/>
      <protection locked="0" hidden="1"/>
    </xf>
    <xf numFmtId="0" fontId="70" fillId="0" borderId="15" xfId="0" applyFont="1" applyFill="1" applyBorder="1" applyAlignment="1" applyProtection="1">
      <alignment horizontal="center" vertical="center" wrapText="1"/>
      <protection locked="0" hidden="1"/>
    </xf>
    <xf numFmtId="0" fontId="70" fillId="0" borderId="16" xfId="0" applyFont="1" applyFill="1" applyBorder="1" applyAlignment="1" applyProtection="1">
      <alignment horizontal="center" vertical="center" wrapText="1"/>
      <protection locked="0" hidden="1"/>
    </xf>
    <xf numFmtId="0" fontId="70" fillId="0" borderId="38" xfId="0" applyFont="1" applyFill="1" applyBorder="1" applyAlignment="1" applyProtection="1">
      <alignment horizontal="center" vertical="center" wrapText="1"/>
      <protection locked="0" hidden="1"/>
    </xf>
    <xf numFmtId="181" fontId="70" fillId="0" borderId="38" xfId="0" applyNumberFormat="1"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center" vertical="center" wrapText="1" shrinkToFit="1"/>
      <protection locked="0" hidden="1"/>
    </xf>
    <xf numFmtId="0" fontId="70" fillId="0" borderId="16" xfId="0" applyFont="1" applyFill="1" applyBorder="1" applyAlignment="1" applyProtection="1">
      <alignment horizontal="right" vertical="center" wrapText="1"/>
      <protection locked="0" hidden="1"/>
    </xf>
    <xf numFmtId="0" fontId="70" fillId="0" borderId="16" xfId="0" applyFont="1" applyFill="1" applyBorder="1" applyAlignment="1" applyProtection="1">
      <alignment horizontal="left" vertical="center" wrapText="1"/>
      <protection locked="0" hidden="1"/>
    </xf>
    <xf numFmtId="180" fontId="70" fillId="0" borderId="16" xfId="0" applyNumberFormat="1" applyFont="1" applyFill="1" applyBorder="1" applyAlignment="1" applyProtection="1">
      <alignment horizontal="center" vertical="center" wrapText="1"/>
      <protection locked="0" hidden="1"/>
    </xf>
    <xf numFmtId="0" fontId="70" fillId="0" borderId="57" xfId="0" applyFont="1" applyFill="1" applyBorder="1" applyAlignment="1" applyProtection="1">
      <alignment horizontal="center" vertical="center" wrapText="1"/>
      <protection locked="0" hidden="1"/>
    </xf>
    <xf numFmtId="0" fontId="73" fillId="0" borderId="7"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vertical="center" shrinkToFit="1"/>
      <protection locked="0" hidden="1"/>
    </xf>
    <xf numFmtId="0" fontId="70" fillId="0" borderId="32" xfId="0" applyFont="1" applyFill="1" applyBorder="1" applyAlignment="1" applyProtection="1">
      <alignment horizontal="right" vertical="center" shrinkToFit="1"/>
      <protection locked="0" hidden="1"/>
    </xf>
    <xf numFmtId="0" fontId="70" fillId="0" borderId="32" xfId="0" applyFont="1" applyFill="1" applyBorder="1" applyAlignment="1" applyProtection="1">
      <alignment horizontal="left" vertical="center" shrinkToFit="1"/>
      <protection locked="0" hidden="1"/>
    </xf>
    <xf numFmtId="0" fontId="70" fillId="0" borderId="34" xfId="0" applyFont="1" applyFill="1" applyBorder="1" applyAlignment="1" applyProtection="1">
      <alignment horizontal="left" vertical="center" shrinkToFit="1"/>
      <protection locked="0" hidden="1"/>
    </xf>
    <xf numFmtId="0" fontId="70" fillId="0" borderId="35" xfId="0" applyFont="1" applyFill="1" applyBorder="1" applyAlignment="1" applyProtection="1">
      <alignment horizontal="center" vertical="center" shrinkToFit="1"/>
      <protection locked="0" hidden="1"/>
    </xf>
    <xf numFmtId="0" fontId="64" fillId="0" borderId="0" xfId="0" applyFont="1" applyFill="1" applyAlignment="1" applyProtection="1">
      <alignment vertical="center" shrinkToFit="1"/>
      <protection locked="0" hidden="1"/>
    </xf>
    <xf numFmtId="0" fontId="64" fillId="0" borderId="8" xfId="0" applyFont="1" applyFill="1" applyBorder="1" applyAlignment="1" applyProtection="1">
      <alignment vertical="center" shrinkToFit="1"/>
      <protection locked="0" hidden="1"/>
    </xf>
    <xf numFmtId="0" fontId="64" fillId="0" borderId="37" xfId="0" applyFont="1" applyFill="1" applyBorder="1" applyAlignment="1" applyProtection="1">
      <alignment horizontal="center" vertical="center" shrinkToFit="1"/>
      <protection locked="0" hidden="1"/>
    </xf>
    <xf numFmtId="0" fontId="64" fillId="0" borderId="38" xfId="0" applyFont="1" applyFill="1" applyBorder="1" applyAlignment="1" applyProtection="1">
      <alignment horizontal="center" vertical="center" shrinkToFit="1"/>
      <protection locked="0" hidden="1"/>
    </xf>
    <xf numFmtId="0" fontId="62" fillId="0" borderId="5"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3" fillId="0" borderId="21" xfId="0" applyFont="1" applyFill="1" applyBorder="1" applyAlignment="1" applyProtection="1">
      <alignment horizontal="center" vertical="center" wrapText="1"/>
      <protection locked="0" hidden="1"/>
    </xf>
    <xf numFmtId="0" fontId="73" fillId="0" borderId="29" xfId="0" applyFont="1" applyFill="1" applyBorder="1" applyAlignment="1" applyProtection="1">
      <alignment horizontal="center" vertical="center" wrapText="1"/>
      <protection locked="0" hidden="1"/>
    </xf>
    <xf numFmtId="0" fontId="73" fillId="0" borderId="30" xfId="0" applyFont="1" applyFill="1" applyBorder="1" applyAlignment="1" applyProtection="1">
      <alignment horizontal="center" vertical="center" wrapText="1"/>
      <protection locked="0" hidden="1"/>
    </xf>
    <xf numFmtId="0" fontId="73" fillId="0" borderId="28" xfId="0" applyFont="1" applyFill="1" applyBorder="1" applyAlignment="1" applyProtection="1">
      <alignment horizontal="center" vertical="center" wrapText="1"/>
      <protection locked="0" hidden="1"/>
    </xf>
    <xf numFmtId="0" fontId="70" fillId="0" borderId="31" xfId="0" applyFont="1" applyFill="1" applyBorder="1" applyAlignment="1" applyProtection="1">
      <alignment horizontal="center" vertical="center" wrapText="1"/>
      <protection locked="0" hidden="1"/>
    </xf>
    <xf numFmtId="0" fontId="70" fillId="0" borderId="32" xfId="0" applyFont="1" applyFill="1" applyBorder="1" applyAlignment="1" applyProtection="1">
      <alignment horizontal="center" vertical="center" wrapText="1"/>
      <protection locked="0" hidden="1"/>
    </xf>
    <xf numFmtId="0" fontId="70" fillId="0" borderId="33" xfId="0" applyFont="1" applyFill="1" applyBorder="1" applyAlignment="1" applyProtection="1">
      <alignment horizontal="center" vertical="center" wrapText="1"/>
      <protection locked="0" hidden="1"/>
    </xf>
    <xf numFmtId="0" fontId="70" fillId="0" borderId="20" xfId="0" applyFont="1" applyFill="1" applyBorder="1" applyAlignment="1" applyProtection="1">
      <alignment horizontal="center" vertical="center" wrapText="1"/>
      <protection locked="0" hidden="1"/>
    </xf>
    <xf numFmtId="0" fontId="70" fillId="0" borderId="7" xfId="0" applyFont="1" applyFill="1" applyBorder="1" applyAlignment="1" applyProtection="1">
      <alignment horizontal="center" vertical="center" shrinkToFit="1"/>
      <protection locked="0" hidden="1"/>
    </xf>
    <xf numFmtId="0" fontId="70" fillId="0" borderId="47" xfId="0" applyFont="1" applyFill="1" applyBorder="1" applyAlignment="1" applyProtection="1">
      <alignment horizontal="center" vertical="center" shrinkToFit="1"/>
      <protection locked="0" hidden="1"/>
    </xf>
    <xf numFmtId="0" fontId="59" fillId="0" borderId="7" xfId="17" applyBorder="1" applyAlignment="1">
      <alignment horizontal="center" vertical="center" wrapText="1"/>
    </xf>
    <xf numFmtId="0" fontId="59" fillId="0" borderId="7" xfId="17" applyBorder="1" applyAlignment="1">
      <alignment horizontal="center" vertical="center"/>
    </xf>
    <xf numFmtId="0" fontId="7" fillId="0" borderId="8" xfId="0" applyFont="1" applyFill="1" applyBorder="1" applyAlignment="1" applyProtection="1">
      <alignment vertical="center" shrinkToFit="1"/>
      <protection locked="0" hidden="1"/>
    </xf>
    <xf numFmtId="0" fontId="7" fillId="0" borderId="8" xfId="0" applyFont="1" applyFill="1" applyBorder="1" applyAlignment="1" applyProtection="1">
      <alignment horizontal="right" vertical="center" shrinkToFit="1"/>
      <protection locked="0" hidden="1"/>
    </xf>
    <xf numFmtId="0" fontId="9" fillId="0" borderId="33" xfId="0" applyFont="1" applyFill="1" applyBorder="1" applyAlignment="1" applyProtection="1">
      <alignment horizontal="right" vertical="center" wrapText="1"/>
      <protection locked="0" hidden="1"/>
    </xf>
    <xf numFmtId="0" fontId="21" fillId="0" borderId="33" xfId="0" applyFont="1" applyFill="1" applyBorder="1" applyAlignment="1" applyProtection="1">
      <alignment horizontal="right" vertical="center" wrapText="1"/>
      <protection locked="0" hidden="1"/>
    </xf>
    <xf numFmtId="0" fontId="59" fillId="0" borderId="7" xfId="0" applyFont="1" applyFill="1" applyBorder="1" applyAlignment="1">
      <alignment horizontal="center" vertical="center" wrapText="1"/>
    </xf>
    <xf numFmtId="0" fontId="59" fillId="0" borderId="7" xfId="0" applyFont="1" applyFill="1" applyBorder="1" applyAlignment="1" applyProtection="1">
      <alignment horizontal="center" vertical="center" wrapText="1"/>
      <protection locked="0"/>
    </xf>
    <xf numFmtId="49" fontId="59" fillId="0" borderId="7" xfId="0" applyNumberFormat="1" applyFont="1" applyFill="1" applyBorder="1" applyAlignment="1">
      <alignment horizontal="center" vertical="center" wrapText="1"/>
    </xf>
    <xf numFmtId="0" fontId="59" fillId="0" borderId="33" xfId="0" applyFont="1" applyFill="1" applyBorder="1" applyAlignment="1" applyProtection="1">
      <alignment horizontal="right" vertical="center" wrapText="1"/>
      <protection locked="0"/>
    </xf>
    <xf numFmtId="0" fontId="75" fillId="0" borderId="0" xfId="38" applyFont="1">
      <alignment vertical="center"/>
    </xf>
    <xf numFmtId="0" fontId="75" fillId="0" borderId="0" xfId="38" applyFont="1" applyAlignment="1">
      <alignment horizontal="left" vertical="center"/>
    </xf>
    <xf numFmtId="0" fontId="75" fillId="0" borderId="7" xfId="38" applyFont="1" applyBorder="1" applyAlignment="1">
      <alignment horizontal="center" vertical="center"/>
    </xf>
    <xf numFmtId="0" fontId="75" fillId="0" borderId="7" xfId="38" applyFont="1" applyBorder="1" applyAlignment="1">
      <alignment horizontal="left" vertical="center"/>
    </xf>
    <xf numFmtId="182" fontId="59" fillId="0" borderId="7" xfId="0" applyNumberFormat="1" applyFont="1" applyFill="1" applyBorder="1" applyAlignment="1">
      <alignment horizontal="center" vertical="center" wrapText="1"/>
    </xf>
    <xf numFmtId="0" fontId="59" fillId="0" borderId="0" xfId="17" applyFill="1" applyBorder="1" applyAlignment="1">
      <alignment horizontal="left" vertical="top"/>
    </xf>
    <xf numFmtId="0" fontId="81" fillId="0" borderId="0" xfId="17" applyFont="1" applyFill="1" applyBorder="1" applyAlignment="1">
      <alignment horizontal="left" vertical="top"/>
    </xf>
    <xf numFmtId="0" fontId="58" fillId="0" borderId="83" xfId="17" applyFont="1" applyFill="1" applyBorder="1" applyAlignment="1">
      <alignment horizontal="center" vertical="center" wrapText="1"/>
    </xf>
    <xf numFmtId="0" fontId="83" fillId="0" borderId="0" xfId="17" applyFont="1" applyAlignment="1">
      <alignment horizontal="center" wrapText="1"/>
    </xf>
    <xf numFmtId="0" fontId="59" fillId="0" borderId="0" xfId="17" applyFont="1" applyAlignment="1">
      <alignment horizontal="center" wrapText="1"/>
    </xf>
    <xf numFmtId="0" fontId="83" fillId="0" borderId="0" xfId="17" applyFont="1" applyAlignment="1">
      <alignment horizontal="center"/>
    </xf>
    <xf numFmtId="0" fontId="59" fillId="0" borderId="0" xfId="17" applyAlignment="1">
      <alignment horizontal="center"/>
    </xf>
    <xf numFmtId="0" fontId="79" fillId="0" borderId="21" xfId="17" applyFont="1" applyFill="1" applyBorder="1" applyAlignment="1">
      <alignment horizontal="center" vertical="center" wrapText="1"/>
    </xf>
    <xf numFmtId="0" fontId="4" fillId="0" borderId="7" xfId="17" applyFont="1" applyFill="1" applyBorder="1" applyAlignment="1">
      <alignment horizontal="center" vertical="center" wrapText="1"/>
    </xf>
    <xf numFmtId="0" fontId="4" fillId="0" borderId="85" xfId="17" applyFont="1" applyFill="1" applyBorder="1" applyAlignment="1">
      <alignment horizontal="center" vertical="center" wrapText="1"/>
    </xf>
    <xf numFmtId="0" fontId="85" fillId="0" borderId="83" xfId="17" applyFont="1" applyBorder="1" applyAlignment="1">
      <alignment horizontal="center" vertical="center" wrapText="1"/>
    </xf>
    <xf numFmtId="0" fontId="4" fillId="0" borderId="86" xfId="17" applyFont="1" applyBorder="1" applyAlignment="1">
      <alignment horizontal="center" vertical="center" wrapText="1"/>
    </xf>
    <xf numFmtId="0" fontId="79" fillId="0" borderId="7" xfId="17" applyFont="1" applyFill="1" applyBorder="1" applyAlignment="1" applyProtection="1">
      <alignment horizontal="center" vertical="center" wrapText="1"/>
      <protection locked="0"/>
    </xf>
    <xf numFmtId="0" fontId="83" fillId="0" borderId="0" xfId="17" applyFont="1" applyFill="1" applyAlignment="1" applyProtection="1">
      <alignment horizontal="center" vertical="center" wrapText="1"/>
      <protection locked="0"/>
    </xf>
    <xf numFmtId="0" fontId="83" fillId="0" borderId="0" xfId="17" applyFont="1" applyFill="1" applyAlignment="1" applyProtection="1">
      <alignment horizontal="center" wrapText="1"/>
      <protection locked="0"/>
    </xf>
    <xf numFmtId="183" fontId="83" fillId="0" borderId="0" xfId="17" applyNumberFormat="1" applyFont="1" applyFill="1" applyAlignment="1" applyProtection="1">
      <alignment horizontal="center" wrapText="1"/>
      <protection locked="0"/>
    </xf>
    <xf numFmtId="0" fontId="4" fillId="0" borderId="33" xfId="17" applyFont="1" applyFill="1" applyBorder="1" applyAlignment="1">
      <alignment horizontal="center" vertical="center" wrapText="1"/>
    </xf>
    <xf numFmtId="0" fontId="4" fillId="0" borderId="34" xfId="17" applyFont="1" applyFill="1" applyBorder="1" applyAlignment="1" applyProtection="1">
      <alignment horizontal="center" vertical="center" wrapText="1"/>
      <protection locked="0"/>
    </xf>
    <xf numFmtId="0" fontId="7" fillId="0" borderId="0" xfId="40" applyFont="1" applyProtection="1">
      <alignment vertical="center"/>
      <protection hidden="1"/>
    </xf>
    <xf numFmtId="0" fontId="7" fillId="0" borderId="0" xfId="40" applyFont="1" applyAlignment="1" applyProtection="1">
      <alignment horizontal="center" vertical="center"/>
      <protection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0" fontId="11" fillId="0" borderId="0" xfId="40" applyFont="1" applyFill="1" applyAlignment="1" applyProtection="1">
      <alignment vertical="center" shrinkToFit="1"/>
      <protection hidden="1"/>
    </xf>
    <xf numFmtId="0" fontId="20" fillId="0" borderId="42" xfId="40" applyFont="1" applyFill="1" applyBorder="1" applyAlignment="1" applyProtection="1">
      <alignment vertical="center" wrapText="1"/>
      <protection locked="0" hidden="1"/>
    </xf>
    <xf numFmtId="0" fontId="20" fillId="0" borderId="14" xfId="40" applyFont="1" applyFill="1" applyBorder="1" applyAlignment="1" applyProtection="1">
      <alignment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0" xfId="40" applyFont="1" applyFill="1" applyProtection="1">
      <alignment vertical="center"/>
      <protection hidden="1"/>
    </xf>
    <xf numFmtId="0" fontId="20" fillId="0" borderId="36" xfId="40" applyFont="1" applyFill="1" applyBorder="1" applyAlignment="1" applyProtection="1">
      <alignment vertical="center" wrapText="1"/>
      <protection locked="0" hidden="1"/>
    </xf>
    <xf numFmtId="0" fontId="20" fillId="0" borderId="8" xfId="40" applyFont="1" applyFill="1" applyBorder="1" applyAlignment="1" applyProtection="1">
      <alignment vertical="center" wrapText="1"/>
      <protection locked="0" hidden="1"/>
    </xf>
    <xf numFmtId="0" fontId="12" fillId="0" borderId="38"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0" xfId="40" applyFont="1" applyFill="1" applyProtection="1">
      <alignment vertical="center"/>
      <protection hidden="1"/>
    </xf>
    <xf numFmtId="0" fontId="7" fillId="0" borderId="28" xfId="40" applyFont="1" applyFill="1" applyBorder="1" applyAlignment="1" applyProtection="1">
      <alignment horizontal="center" vertical="center" wrapText="1"/>
      <protection locked="0" hidden="1"/>
    </xf>
    <xf numFmtId="0" fontId="15" fillId="0" borderId="21" xfId="40" applyFont="1" applyFill="1" applyBorder="1" applyAlignment="1" applyProtection="1">
      <alignment horizontal="center" vertical="center" wrapText="1"/>
      <protection locked="0" hidden="1"/>
    </xf>
    <xf numFmtId="0" fontId="59" fillId="0" borderId="7" xfId="40" applyFont="1" applyFill="1" applyBorder="1" applyAlignment="1">
      <alignment horizontal="center" vertical="center" wrapText="1"/>
    </xf>
    <xf numFmtId="0" fontId="59" fillId="0" borderId="7" xfId="40" applyFont="1" applyFill="1" applyBorder="1" applyAlignment="1" applyProtection="1">
      <alignment horizontal="center" vertical="center" wrapText="1"/>
      <protection locked="0"/>
    </xf>
    <xf numFmtId="0" fontId="15" fillId="0" borderId="28" xfId="40" applyFont="1" applyFill="1" applyBorder="1" applyAlignment="1" applyProtection="1">
      <alignment horizontal="center" vertical="center" wrapText="1"/>
      <protection locked="0" hidden="1"/>
    </xf>
    <xf numFmtId="0" fontId="15" fillId="0" borderId="44" xfId="40" applyFont="1" applyFill="1" applyBorder="1" applyAlignment="1" applyProtection="1">
      <alignment horizontal="center" vertical="center" wrapText="1"/>
      <protection locked="0" hidden="1"/>
    </xf>
    <xf numFmtId="0" fontId="7" fillId="0" borderId="0" xfId="40" applyFont="1" applyFill="1" applyAlignment="1" applyProtection="1">
      <alignment vertical="center" wrapText="1"/>
      <protection hidden="1"/>
    </xf>
    <xf numFmtId="0" fontId="12" fillId="0" borderId="7"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vertical="center" wrapText="1" shrinkToFit="1"/>
      <protection locked="0" hidden="1"/>
    </xf>
    <xf numFmtId="0" fontId="7" fillId="0" borderId="32" xfId="40" applyFont="1" applyFill="1" applyBorder="1" applyAlignment="1" applyProtection="1">
      <alignment horizontal="right" vertical="center" wrapText="1" shrinkToFit="1"/>
      <protection locked="0" hidden="1"/>
    </xf>
    <xf numFmtId="0" fontId="7" fillId="0" borderId="34" xfId="40" applyFont="1" applyFill="1" applyBorder="1" applyAlignment="1" applyProtection="1">
      <alignment horizontal="left" vertical="center" wrapText="1" shrinkToFit="1"/>
      <protection locked="0" hidden="1"/>
    </xf>
    <xf numFmtId="0" fontId="12" fillId="0" borderId="32" xfId="40" applyFont="1" applyFill="1" applyBorder="1" applyAlignment="1" applyProtection="1">
      <alignment vertical="center" wrapText="1"/>
      <protection locked="0" hidden="1"/>
    </xf>
    <xf numFmtId="0" fontId="12" fillId="0" borderId="51" xfId="40" applyFont="1" applyFill="1" applyBorder="1" applyAlignment="1" applyProtection="1">
      <alignment vertical="center" wrapText="1"/>
      <protection locked="0" hidden="1"/>
    </xf>
    <xf numFmtId="0" fontId="12" fillId="0" borderId="0" xfId="40" applyFont="1" applyFill="1" applyAlignment="1" applyProtection="1">
      <alignment vertical="center" wrapText="1"/>
      <protection hidden="1"/>
    </xf>
    <xf numFmtId="0" fontId="12" fillId="0" borderId="35"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7" fillId="0" borderId="0" xfId="40" applyFont="1" applyFill="1" applyAlignment="1" applyProtection="1">
      <alignment horizontal="center" vertical="center"/>
      <protection hidden="1"/>
    </xf>
    <xf numFmtId="0" fontId="4" fillId="0" borderId="7" xfId="0" applyFont="1" applyFill="1" applyBorder="1" applyAlignment="1">
      <alignment horizontal="center" vertical="center"/>
    </xf>
    <xf numFmtId="0" fontId="59" fillId="0" borderId="34"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center" vertical="center" wrapText="1"/>
      <protection locked="0" hidden="1"/>
    </xf>
    <xf numFmtId="180" fontId="7" fillId="0" borderId="7" xfId="0" applyNumberFormat="1" applyFont="1" applyFill="1" applyBorder="1" applyAlignment="1" applyProtection="1">
      <alignment horizontal="center" vertical="center" wrapText="1"/>
      <protection locked="0" hidden="1"/>
    </xf>
    <xf numFmtId="0" fontId="4" fillId="0" borderId="7" xfId="0" applyFont="1" applyFill="1" applyBorder="1" applyAlignment="1"/>
    <xf numFmtId="14" fontId="4" fillId="0" borderId="7" xfId="0" applyNumberFormat="1" applyFont="1" applyFill="1" applyBorder="1" applyAlignment="1">
      <alignment horizontal="center" vertical="center"/>
    </xf>
    <xf numFmtId="0" fontId="59" fillId="0" borderId="7" xfId="0" applyFont="1" applyFill="1" applyBorder="1" applyAlignment="1">
      <alignment horizontal="center" vertical="center"/>
    </xf>
    <xf numFmtId="0" fontId="78" fillId="0" borderId="33" xfId="0" applyFont="1" applyFill="1" applyBorder="1" applyAlignment="1">
      <alignment horizontal="center" vertical="center" wrapText="1"/>
    </xf>
    <xf numFmtId="0" fontId="78" fillId="0" borderId="69" xfId="0" applyFont="1" applyFill="1" applyBorder="1" applyAlignment="1">
      <alignment vertical="center" wrapText="1"/>
    </xf>
    <xf numFmtId="0" fontId="7" fillId="0" borderId="7" xfId="40" applyFont="1" applyFill="1" applyBorder="1" applyAlignment="1" applyProtection="1">
      <alignment horizontal="center" vertical="center" wrapText="1"/>
      <protection locked="0" hidden="1"/>
    </xf>
    <xf numFmtId="0" fontId="78" fillId="0" borderId="32" xfId="0" applyFont="1" applyFill="1" applyBorder="1" applyAlignment="1">
      <alignment horizontal="center" vertical="center"/>
    </xf>
    <xf numFmtId="0" fontId="15" fillId="6" borderId="7" xfId="0" applyFont="1" applyFill="1" applyBorder="1" applyAlignment="1" applyProtection="1">
      <alignment horizontal="center" vertical="center" wrapText="1"/>
      <protection locked="0" hidden="1"/>
    </xf>
    <xf numFmtId="0" fontId="16" fillId="6" borderId="7" xfId="0" applyFont="1" applyFill="1" applyBorder="1" applyAlignment="1" applyProtection="1">
      <alignment horizontal="center" vertical="center" wrapText="1"/>
      <protection locked="0" hidden="1"/>
    </xf>
    <xf numFmtId="0" fontId="7" fillId="6" borderId="7" xfId="0" applyFont="1" applyFill="1" applyBorder="1" applyAlignment="1" applyProtection="1">
      <alignment horizontal="center" vertical="center" wrapText="1"/>
      <protection locked="0" hidden="1"/>
    </xf>
    <xf numFmtId="0" fontId="21" fillId="6" borderId="33" xfId="0" applyFont="1" applyFill="1" applyBorder="1" applyAlignment="1" applyProtection="1">
      <alignment horizontal="right" vertical="center" wrapText="1"/>
      <protection locked="0" hidden="1"/>
    </xf>
    <xf numFmtId="0" fontId="92" fillId="0" borderId="33" xfId="0" applyFont="1" applyFill="1" applyBorder="1" applyAlignment="1" applyProtection="1">
      <alignment horizontal="right" vertical="center" wrapText="1"/>
      <protection locked="0" hidden="1"/>
    </xf>
    <xf numFmtId="0" fontId="15" fillId="6" borderId="33" xfId="0" applyFont="1" applyFill="1" applyBorder="1" applyAlignment="1" applyProtection="1">
      <alignment horizontal="center" vertical="center" wrapText="1"/>
      <protection locked="0" hidden="1"/>
    </xf>
    <xf numFmtId="0" fontId="15" fillId="6" borderId="28" xfId="0" applyFont="1" applyFill="1" applyBorder="1" applyAlignment="1" applyProtection="1">
      <alignment horizontal="center" vertical="center" wrapText="1"/>
      <protection locked="0" hidden="1"/>
    </xf>
    <xf numFmtId="0" fontId="16" fillId="6" borderId="28" xfId="0" applyFont="1" applyFill="1" applyBorder="1" applyAlignment="1" applyProtection="1">
      <alignment horizontal="center" vertical="center" wrapText="1"/>
      <protection locked="0" hidden="1"/>
    </xf>
    <xf numFmtId="0" fontId="15" fillId="0" borderId="92"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93" fillId="0" borderId="7" xfId="0" applyFont="1" applyFill="1" applyBorder="1" applyAlignment="1" applyProtection="1">
      <alignment horizontal="center" vertical="center" wrapText="1"/>
      <protection locked="0" hidden="1"/>
    </xf>
    <xf numFmtId="0" fontId="73" fillId="6" borderId="28" xfId="0" applyFont="1" applyFill="1" applyBorder="1" applyAlignment="1" applyProtection="1">
      <alignment horizontal="center" vertical="center" wrapText="1"/>
      <protection locked="0" hidden="1"/>
    </xf>
    <xf numFmtId="0" fontId="7" fillId="0" borderId="0" xfId="40" applyFont="1" applyAlignment="1" applyProtection="1">
      <alignment vertical="center" shrinkToFit="1"/>
      <protection hidden="1"/>
    </xf>
    <xf numFmtId="0" fontId="7" fillId="0" borderId="20"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wrapText="1"/>
      <protection locked="0" hidden="1"/>
    </xf>
    <xf numFmtId="0" fontId="7" fillId="0" borderId="34" xfId="40" applyFont="1" applyBorder="1" applyAlignment="1" applyProtection="1">
      <alignment horizontal="center" vertical="center"/>
      <protection locked="0" hidden="1"/>
    </xf>
    <xf numFmtId="0" fontId="7" fillId="0" borderId="34" xfId="40" applyFont="1" applyFill="1" applyBorder="1" applyAlignment="1" applyProtection="1">
      <alignment horizontal="center" vertical="center" wrapText="1"/>
      <protection locked="0" hidden="1"/>
    </xf>
    <xf numFmtId="0" fontId="17" fillId="0" borderId="7" xfId="40" applyFont="1" applyBorder="1" applyAlignment="1" applyProtection="1">
      <alignment horizontal="center" vertical="center" wrapText="1"/>
      <protection locked="0" hidden="1"/>
    </xf>
    <xf numFmtId="49" fontId="7" fillId="0" borderId="19" xfId="40" applyNumberFormat="1"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8" fillId="0" borderId="7" xfId="40" applyFont="1" applyFill="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7" fillId="0" borderId="0" xfId="40" applyFont="1" applyAlignment="1" applyProtection="1">
      <alignment vertical="center" wrapText="1"/>
      <protection hidden="1"/>
    </xf>
    <xf numFmtId="0" fontId="7" fillId="0" borderId="41"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5" xfId="40" applyFont="1" applyBorder="1" applyAlignment="1" applyProtection="1">
      <alignment horizontal="center" vertical="center" shrinkToFit="1"/>
      <protection locked="0" hidden="1"/>
    </xf>
    <xf numFmtId="0" fontId="17" fillId="0" borderId="35" xfId="40" applyFont="1" applyFill="1" applyBorder="1" applyAlignment="1" applyProtection="1">
      <alignment horizontal="right" vertical="center" shrinkToFit="1"/>
      <protection locked="0" hidden="1"/>
    </xf>
    <xf numFmtId="0" fontId="17" fillId="0" borderId="35" xfId="40" applyFont="1" applyFill="1" applyBorder="1" applyAlignment="1" applyProtection="1">
      <alignment horizontal="left" vertical="center" shrinkToFit="1"/>
      <protection locked="0" hidden="1"/>
    </xf>
    <xf numFmtId="0" fontId="17" fillId="0" borderId="35" xfId="40" applyFont="1" applyFill="1" applyBorder="1" applyAlignment="1" applyProtection="1">
      <alignment vertical="center" shrinkToFit="1"/>
      <protection locked="0" hidden="1"/>
    </xf>
    <xf numFmtId="0" fontId="17" fillId="0" borderId="23" xfId="40" applyFont="1" applyFill="1" applyBorder="1" applyAlignment="1" applyProtection="1">
      <alignment horizontal="left" vertical="center" shrinkToFit="1"/>
      <protection locked="0" hidden="1"/>
    </xf>
    <xf numFmtId="0" fontId="7" fillId="0" borderId="0" xfId="40" applyFont="1" applyProtection="1">
      <alignment vertical="center"/>
      <protection locked="0" hidden="1"/>
    </xf>
    <xf numFmtId="0" fontId="21" fillId="0" borderId="35" xfId="40" applyFont="1" applyBorder="1" applyAlignment="1" applyProtection="1">
      <alignment horizontal="center" vertical="center" wrapText="1"/>
      <protection locked="0" hidden="1"/>
    </xf>
    <xf numFmtId="0" fontId="21" fillId="0" borderId="47" xfId="40" applyFont="1" applyBorder="1" applyAlignment="1" applyProtection="1">
      <alignment horizontal="center" vertical="center" wrapText="1"/>
      <protection locked="0" hidden="1"/>
    </xf>
    <xf numFmtId="0" fontId="0" fillId="0" borderId="0" xfId="0" applyAlignment="1">
      <alignment horizontal="center" vertical="center"/>
    </xf>
    <xf numFmtId="0" fontId="15" fillId="6" borderId="28" xfId="40" applyFont="1" applyFill="1" applyBorder="1" applyAlignment="1" applyProtection="1">
      <alignment horizontal="center" vertical="center" wrapText="1"/>
      <protection locked="0" hidden="1"/>
    </xf>
    <xf numFmtId="0" fontId="59" fillId="6" borderId="7" xfId="40" applyFont="1" applyFill="1" applyBorder="1" applyAlignment="1">
      <alignment horizontal="center" vertical="center" wrapText="1"/>
    </xf>
    <xf numFmtId="0" fontId="19" fillId="6" borderId="8" xfId="40" applyFont="1" applyFill="1" applyBorder="1" applyAlignment="1" applyProtection="1">
      <alignment horizontal="center" vertical="center" wrapText="1"/>
      <protection locked="0" hidden="1"/>
    </xf>
    <xf numFmtId="0" fontId="97" fillId="0" borderId="36" xfId="40" applyFont="1" applyFill="1" applyBorder="1" applyAlignment="1" applyProtection="1">
      <alignment horizontal="center" vertical="center" wrapText="1"/>
      <protection locked="0" hidden="1"/>
    </xf>
    <xf numFmtId="0" fontId="98" fillId="0" borderId="8" xfId="40" applyFont="1" applyFill="1" applyBorder="1" applyAlignment="1" applyProtection="1">
      <alignment vertical="center" wrapText="1"/>
      <protection locked="0" hidden="1"/>
    </xf>
    <xf numFmtId="0" fontId="11" fillId="0" borderId="0" xfId="40" applyFont="1" applyAlignment="1" applyProtection="1">
      <alignment vertical="center" shrinkToFit="1"/>
      <protection locked="0" hidden="1"/>
    </xf>
    <xf numFmtId="0" fontId="59" fillId="0" borderId="0" xfId="40">
      <alignment vertical="center"/>
    </xf>
    <xf numFmtId="0" fontId="13" fillId="0" borderId="14" xfId="40" applyFont="1" applyBorder="1" applyAlignment="1" applyProtection="1">
      <alignment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37" xfId="40" applyFont="1" applyBorder="1" applyAlignment="1" applyProtection="1">
      <alignment horizontal="center" vertical="center"/>
      <protection locked="0" hidden="1"/>
    </xf>
    <xf numFmtId="0" fontId="12" fillId="0" borderId="37" xfId="40" applyFont="1" applyBorder="1" applyAlignment="1" applyProtection="1">
      <alignment horizontal="center" vertical="center" wrapText="1"/>
      <protection locked="0" hidden="1"/>
    </xf>
    <xf numFmtId="0" fontId="13" fillId="0" borderId="8" xfId="40" applyFont="1" applyBorder="1" applyAlignment="1" applyProtection="1">
      <alignment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38" xfId="40" applyFont="1" applyBorder="1" applyAlignment="1" applyProtection="1">
      <alignment horizontal="center" vertical="center"/>
      <protection locked="0" hidden="1"/>
    </xf>
    <xf numFmtId="14" fontId="7" fillId="0" borderId="38" xfId="40" applyNumberFormat="1" applyFont="1" applyBorder="1" applyAlignment="1" applyProtection="1">
      <alignment horizontal="center" vertical="center" wrapText="1"/>
      <protection locked="0" hidden="1"/>
    </xf>
    <xf numFmtId="0" fontId="15" fillId="0" borderId="21" xfId="40" applyFont="1" applyBorder="1" applyAlignment="1" applyProtection="1">
      <alignment horizontal="center" vertical="center" wrapText="1"/>
      <protection locked="0" hidden="1"/>
    </xf>
    <xf numFmtId="0" fontId="15" fillId="0" borderId="7" xfId="40" applyFont="1" applyBorder="1" applyAlignment="1" applyProtection="1">
      <alignment horizontal="center" vertical="center" wrapText="1"/>
      <protection locked="0" hidden="1"/>
    </xf>
    <xf numFmtId="0" fontId="15" fillId="0" borderId="29" xfId="40" applyFont="1" applyBorder="1" applyAlignment="1" applyProtection="1">
      <alignment horizontal="center" vertical="center" wrapText="1"/>
      <protection locked="0" hidden="1"/>
    </xf>
    <xf numFmtId="0" fontId="15" fillId="0" borderId="30" xfId="40" applyFont="1" applyBorder="1" applyAlignment="1" applyProtection="1">
      <alignment horizontal="center" vertical="center" wrapText="1"/>
      <protection locked="0" hidden="1"/>
    </xf>
    <xf numFmtId="0" fontId="15" fillId="0" borderId="7" xfId="40" applyFont="1" applyFill="1" applyBorder="1" applyAlignment="1" applyProtection="1">
      <alignment horizontal="center" vertical="center" wrapText="1"/>
      <protection locked="0" hidden="1"/>
    </xf>
    <xf numFmtId="0" fontId="15" fillId="0" borderId="28" xfId="40" applyFont="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7" xfId="40" applyFont="1" applyBorder="1" applyAlignment="1" applyProtection="1">
      <alignment horizontal="center" vertical="center" wrapText="1"/>
      <protection locked="0" hidden="1"/>
    </xf>
    <xf numFmtId="0" fontId="16" fillId="0" borderId="28" xfId="40" applyFont="1" applyBorder="1" applyAlignment="1" applyProtection="1">
      <alignment horizontal="center" vertical="center" wrapText="1"/>
      <protection locked="0" hidden="1"/>
    </xf>
    <xf numFmtId="0" fontId="7" fillId="0" borderId="31" xfId="40" applyFont="1" applyBorder="1" applyAlignment="1" applyProtection="1">
      <alignment horizontal="center" vertical="center" wrapText="1"/>
      <protection locked="0" hidden="1"/>
    </xf>
    <xf numFmtId="0" fontId="7" fillId="0" borderId="32" xfId="40" applyFont="1" applyBorder="1" applyAlignment="1" applyProtection="1">
      <alignment horizontal="center" vertical="center" wrapText="1"/>
      <protection locked="0" hidden="1"/>
    </xf>
    <xf numFmtId="0" fontId="7" fillId="0" borderId="33" xfId="40" applyFont="1" applyBorder="1" applyAlignment="1" applyProtection="1">
      <alignment horizontal="center" vertical="center" wrapText="1"/>
      <protection locked="0" hidden="1"/>
    </xf>
    <xf numFmtId="0" fontId="7" fillId="0" borderId="7" xfId="40" applyFont="1" applyBorder="1" applyAlignment="1" applyProtection="1">
      <alignment horizontal="center" vertical="center" shrinkToFit="1"/>
      <protection locked="0" hidden="1"/>
    </xf>
    <xf numFmtId="0" fontId="17" fillId="0" borderId="32" xfId="40" applyFont="1" applyFill="1" applyBorder="1" applyAlignment="1" applyProtection="1">
      <alignment horizontal="left" vertical="center" shrinkToFit="1"/>
      <protection locked="0" hidden="1"/>
    </xf>
    <xf numFmtId="0" fontId="17" fillId="0" borderId="34" xfId="40" applyFont="1" applyFill="1" applyBorder="1" applyAlignment="1" applyProtection="1">
      <alignment horizontal="left" vertical="center" shrinkToFit="1"/>
      <protection locked="0" hidden="1"/>
    </xf>
    <xf numFmtId="0" fontId="7" fillId="0" borderId="35" xfId="40" applyFont="1" applyFill="1" applyBorder="1" applyAlignment="1" applyProtection="1">
      <alignment horizontal="center" vertical="center" shrinkToFit="1"/>
      <protection locked="0" hidden="1"/>
    </xf>
    <xf numFmtId="0" fontId="7" fillId="0" borderId="35" xfId="40" applyFont="1" applyBorder="1" applyAlignment="1" applyProtection="1">
      <alignment horizontal="center" vertical="center" shrinkToFit="1"/>
      <protection locked="0" hidden="1"/>
    </xf>
    <xf numFmtId="0" fontId="12" fillId="0" borderId="35" xfId="40" applyFont="1" applyBorder="1" applyAlignment="1" applyProtection="1">
      <alignment horizontal="center" vertical="center" wrapText="1"/>
      <protection locked="0" hidden="1"/>
    </xf>
    <xf numFmtId="0" fontId="12" fillId="0" borderId="8" xfId="40" applyFont="1" applyBorder="1" applyAlignment="1" applyProtection="1">
      <alignment horizontal="left" vertical="center" wrapText="1"/>
      <protection locked="0" hidden="1"/>
    </xf>
    <xf numFmtId="182" fontId="15" fillId="0" borderId="7" xfId="40" applyNumberFormat="1" applyFont="1" applyFill="1" applyBorder="1" applyAlignment="1" applyProtection="1">
      <alignment horizontal="center" vertical="center" wrapText="1"/>
      <protection locked="0" hidden="1"/>
    </xf>
    <xf numFmtId="0" fontId="59" fillId="6" borderId="7" xfId="17" applyFill="1" applyBorder="1" applyAlignment="1">
      <alignment horizontal="center" vertical="center"/>
    </xf>
    <xf numFmtId="0" fontId="59" fillId="6" borderId="7" xfId="17" applyFont="1" applyFill="1" applyBorder="1" applyAlignment="1">
      <alignment horizontal="center" vertical="center" wrapText="1"/>
    </xf>
    <xf numFmtId="0" fontId="59" fillId="6" borderId="7" xfId="17" applyFont="1" applyFill="1" applyBorder="1" applyAlignment="1">
      <alignment horizontal="center" vertical="center"/>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59" fillId="6" borderId="0" xfId="17" applyFill="1" applyBorder="1" applyAlignment="1">
      <alignment horizontal="center" vertical="center"/>
    </xf>
    <xf numFmtId="0" fontId="59" fillId="0" borderId="0" xfId="17" applyBorder="1" applyAlignment="1">
      <alignment horizontal="center" vertical="center"/>
    </xf>
    <xf numFmtId="0" fontId="101" fillId="0" borderId="7" xfId="0" applyFont="1" applyBorder="1" applyAlignment="1">
      <alignment horizontal="center" vertical="center"/>
    </xf>
    <xf numFmtId="0" fontId="59" fillId="6" borderId="0" xfId="0" applyFont="1" applyFill="1" applyAlignment="1">
      <alignment horizontal="left" vertical="center"/>
    </xf>
    <xf numFmtId="0" fontId="59" fillId="0" borderId="0" xfId="0" applyFont="1">
      <alignment vertical="center"/>
    </xf>
    <xf numFmtId="0" fontId="59" fillId="6" borderId="0" xfId="0" applyFont="1" applyFill="1">
      <alignment vertical="center"/>
    </xf>
    <xf numFmtId="0" fontId="88" fillId="0" borderId="0" xfId="38" applyFont="1" applyAlignment="1">
      <alignment horizontal="center" vertical="center" wrapText="1"/>
    </xf>
    <xf numFmtId="0" fontId="75" fillId="0" borderId="7" xfId="38" applyFont="1" applyBorder="1" applyAlignment="1">
      <alignment horizontal="center" vertical="center"/>
    </xf>
    <xf numFmtId="0" fontId="75" fillId="0" borderId="0" xfId="38" applyFont="1" applyAlignment="1">
      <alignment horizontal="center" vertical="center"/>
    </xf>
    <xf numFmtId="0" fontId="75" fillId="0" borderId="7" xfId="38" applyFont="1" applyBorder="1" applyAlignment="1">
      <alignment horizontal="left" vertical="center"/>
    </xf>
    <xf numFmtId="0" fontId="75" fillId="0" borderId="33" xfId="38" applyFont="1" applyBorder="1" applyAlignment="1">
      <alignment horizontal="left" vertical="center"/>
    </xf>
    <xf numFmtId="0" fontId="75" fillId="0" borderId="32" xfId="38" applyFont="1" applyBorder="1" applyAlignment="1">
      <alignment horizontal="left" vertical="center"/>
    </xf>
    <xf numFmtId="0" fontId="75" fillId="0" borderId="34" xfId="38" applyFont="1" applyBorder="1" applyAlignment="1">
      <alignment horizontal="left" vertical="center"/>
    </xf>
    <xf numFmtId="0" fontId="75" fillId="0" borderId="33" xfId="38" applyFont="1" applyBorder="1" applyAlignment="1">
      <alignment horizontal="center" vertical="center"/>
    </xf>
    <xf numFmtId="0" fontId="75" fillId="0" borderId="32" xfId="38" applyFont="1" applyBorder="1" applyAlignment="1">
      <alignment horizontal="center" vertical="center"/>
    </xf>
    <xf numFmtId="0" fontId="75" fillId="0" borderId="34" xfId="38" applyFont="1" applyBorder="1" applyAlignment="1">
      <alignment horizontal="center" vertical="center"/>
    </xf>
    <xf numFmtId="0" fontId="33" fillId="0" borderId="59" xfId="0" applyFont="1" applyFill="1" applyBorder="1" applyAlignment="1">
      <alignment horizontal="left"/>
    </xf>
    <xf numFmtId="0" fontId="38" fillId="0" borderId="0" xfId="0" applyFont="1" applyFill="1" applyAlignment="1">
      <alignment horizontal="center" vertical="center"/>
    </xf>
    <xf numFmtId="0" fontId="4" fillId="0" borderId="7" xfId="0" applyFont="1" applyFill="1" applyBorder="1" applyAlignment="1">
      <alignment horizontal="center" vertical="center"/>
    </xf>
    <xf numFmtId="0" fontId="3" fillId="0" borderId="7" xfId="0" applyFont="1" applyFill="1" applyBorder="1" applyAlignment="1">
      <alignment horizontal="center" vertical="center"/>
    </xf>
    <xf numFmtId="0" fontId="4" fillId="6" borderId="22" xfId="0" applyFont="1" applyFill="1" applyBorder="1" applyAlignment="1">
      <alignment horizontal="left" vertical="center"/>
    </xf>
    <xf numFmtId="0" fontId="3" fillId="6" borderId="35" xfId="0" applyFont="1" applyFill="1" applyBorder="1" applyAlignment="1">
      <alignment horizontal="left" vertical="center"/>
    </xf>
    <xf numFmtId="0" fontId="3" fillId="6" borderId="23" xfId="0" applyFont="1" applyFill="1" applyBorder="1" applyAlignment="1">
      <alignment horizontal="left" vertical="center"/>
    </xf>
    <xf numFmtId="0" fontId="3" fillId="6" borderId="29" xfId="0" applyFont="1" applyFill="1" applyBorder="1" applyAlignment="1">
      <alignment horizontal="left" vertical="center"/>
    </xf>
    <xf numFmtId="0" fontId="3" fillId="6" borderId="20" xfId="0" applyFont="1" applyFill="1" applyBorder="1" applyAlignment="1">
      <alignment horizontal="left" vertical="center"/>
    </xf>
    <xf numFmtId="0" fontId="3" fillId="6" borderId="30" xfId="0" applyFont="1" applyFill="1" applyBorder="1" applyAlignment="1">
      <alignment horizontal="left" vertical="center"/>
    </xf>
    <xf numFmtId="0" fontId="4" fillId="6" borderId="22" xfId="0" applyFont="1" applyFill="1" applyBorder="1" applyAlignment="1">
      <alignment horizontal="left" vertical="center" shrinkToFit="1"/>
    </xf>
    <xf numFmtId="0" fontId="3" fillId="6" borderId="35" xfId="0" applyFont="1" applyFill="1" applyBorder="1" applyAlignment="1">
      <alignment horizontal="left" vertical="center" shrinkToFit="1"/>
    </xf>
    <xf numFmtId="0" fontId="3" fillId="6" borderId="23" xfId="0" applyFont="1" applyFill="1" applyBorder="1" applyAlignment="1">
      <alignment horizontal="left" vertical="center" shrinkToFit="1"/>
    </xf>
    <xf numFmtId="0" fontId="3" fillId="6" borderId="29"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78" fillId="0" borderId="26" xfId="0" applyFont="1" applyFill="1" applyBorder="1" applyAlignment="1">
      <alignment horizontal="center" vertical="center"/>
    </xf>
    <xf numFmtId="0" fontId="78" fillId="0" borderId="27" xfId="0" applyFont="1" applyFill="1" applyBorder="1" applyAlignment="1">
      <alignment horizontal="center" vertical="center"/>
    </xf>
    <xf numFmtId="0" fontId="78" fillId="0" borderId="29" xfId="0" applyFont="1" applyFill="1" applyBorder="1" applyAlignment="1">
      <alignment horizontal="center" vertical="center"/>
    </xf>
    <xf numFmtId="0" fontId="78" fillId="0" borderId="30" xfId="0" applyFont="1" applyFill="1" applyBorder="1" applyAlignment="1">
      <alignment horizontal="center" vertical="center"/>
    </xf>
    <xf numFmtId="0" fontId="59" fillId="6" borderId="7" xfId="0" applyFont="1" applyFill="1" applyBorder="1" applyAlignment="1">
      <alignment horizontal="center" vertical="center"/>
    </xf>
    <xf numFmtId="0" fontId="0" fillId="6" borderId="7" xfId="0" applyFill="1" applyBorder="1" applyAlignment="1">
      <alignment horizontal="center" vertical="center"/>
    </xf>
    <xf numFmtId="0" fontId="4" fillId="0" borderId="7" xfId="0" applyFont="1" applyFill="1" applyBorder="1" applyAlignment="1">
      <alignment horizont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72" xfId="0" applyFont="1" applyFill="1" applyBorder="1" applyAlignment="1">
      <alignment horizontal="center" vertical="center"/>
    </xf>
    <xf numFmtId="0" fontId="0" fillId="0" borderId="73" xfId="0" applyFill="1" applyBorder="1" applyAlignment="1">
      <alignment horizontal="center" vertical="center"/>
    </xf>
    <xf numFmtId="31" fontId="4" fillId="0" borderId="72"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xf>
    <xf numFmtId="0" fontId="4" fillId="0" borderId="28" xfId="0" applyFont="1" applyFill="1" applyBorder="1" applyAlignment="1">
      <alignment horizontal="center"/>
    </xf>
    <xf numFmtId="0" fontId="4" fillId="0" borderId="29" xfId="0" applyFont="1" applyFill="1" applyBorder="1" applyAlignment="1">
      <alignment horizontal="center" vertical="center"/>
    </xf>
    <xf numFmtId="0" fontId="4" fillId="0" borderId="33" xfId="0" applyFont="1" applyFill="1" applyBorder="1" applyAlignment="1">
      <alignment horizontal="center" vertical="center"/>
    </xf>
    <xf numFmtId="0" fontId="0" fillId="0" borderId="32" xfId="0" applyFill="1" applyBorder="1" applyAlignment="1">
      <alignment horizontal="center" vertical="center"/>
    </xf>
    <xf numFmtId="0" fontId="0" fillId="0" borderId="81" xfId="0" applyFill="1" applyBorder="1" applyAlignment="1">
      <alignment horizontal="center" vertical="center"/>
    </xf>
    <xf numFmtId="0" fontId="0" fillId="0" borderId="82" xfId="0" applyFill="1" applyBorder="1" applyAlignment="1">
      <alignment horizontal="center" vertical="center"/>
    </xf>
    <xf numFmtId="0" fontId="4"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80"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78" xfId="0" applyFont="1" applyFill="1" applyBorder="1" applyAlignment="1">
      <alignment horizontal="center" vertical="center"/>
    </xf>
    <xf numFmtId="0" fontId="34" fillId="9" borderId="62" xfId="0" applyFont="1" applyFill="1" applyBorder="1" applyAlignment="1">
      <alignment horizontal="center" vertical="center"/>
    </xf>
    <xf numFmtId="0" fontId="10" fillId="9" borderId="62" xfId="0" applyFont="1" applyFill="1" applyBorder="1" applyAlignment="1">
      <alignment horizontal="center" vertical="center"/>
    </xf>
    <xf numFmtId="0" fontId="36" fillId="0" borderId="6" xfId="0" applyFont="1" applyFill="1" applyBorder="1" applyAlignment="1">
      <alignment horizontal="center" vertical="center"/>
    </xf>
    <xf numFmtId="0" fontId="0" fillId="0" borderId="91" xfId="0" applyFont="1" applyBorder="1" applyAlignment="1" applyProtection="1">
      <alignment horizontal="center" vertical="center" wrapText="1"/>
      <protection locked="0" hidden="1"/>
    </xf>
    <xf numFmtId="0" fontId="0" fillId="0" borderId="0" xfId="0" applyFont="1" applyAlignment="1" applyProtection="1">
      <alignment horizontal="center" vertical="center" wrapText="1"/>
      <protection locked="0" hidden="1"/>
    </xf>
    <xf numFmtId="0" fontId="87" fillId="0" borderId="31" xfId="0" applyFont="1" applyFill="1" applyBorder="1" applyAlignment="1" applyProtection="1">
      <alignment horizontal="left" vertical="center" wrapText="1"/>
      <protection locked="0" hidden="1"/>
    </xf>
    <xf numFmtId="0" fontId="60" fillId="0" borderId="32" xfId="0" applyFont="1" applyFill="1" applyBorder="1" applyAlignment="1" applyProtection="1">
      <alignment horizontal="left" vertical="center" wrapText="1"/>
      <protection locked="0" hidden="1"/>
    </xf>
    <xf numFmtId="0" fontId="60" fillId="0" borderId="51" xfId="0" applyFont="1" applyFill="1" applyBorder="1" applyAlignment="1" applyProtection="1">
      <alignment horizontal="left" vertical="center" wrapText="1"/>
      <protection locked="0" hidden="1"/>
    </xf>
    <xf numFmtId="0" fontId="60" fillId="0" borderId="31" xfId="0" applyFont="1" applyFill="1" applyBorder="1" applyAlignment="1" applyProtection="1">
      <alignment horizontal="left" vertical="center" wrapText="1"/>
      <protection locked="0" hidden="1"/>
    </xf>
    <xf numFmtId="0" fontId="87" fillId="0" borderId="32" xfId="0" applyFont="1" applyFill="1" applyBorder="1" applyAlignment="1" applyProtection="1">
      <alignment horizontal="left" vertical="center" wrapText="1"/>
      <protection locked="0" hidden="1"/>
    </xf>
    <xf numFmtId="0" fontId="87" fillId="0" borderId="51" xfId="0" applyFont="1" applyFill="1" applyBorder="1" applyAlignment="1" applyProtection="1">
      <alignment horizontal="left" vertical="center" wrapText="1"/>
      <protection locked="0" hidden="1"/>
    </xf>
    <xf numFmtId="0" fontId="30" fillId="0" borderId="39" xfId="0" applyFont="1" applyBorder="1" applyAlignment="1" applyProtection="1">
      <alignment horizontal="center" vertical="center" wrapText="1"/>
      <protection locked="0" hidden="1"/>
    </xf>
    <xf numFmtId="0" fontId="30" fillId="0" borderId="12" xfId="0" applyFont="1" applyBorder="1" applyAlignment="1" applyProtection="1">
      <alignment horizontal="center" vertical="center" wrapText="1"/>
      <protection locked="0" hidden="1"/>
    </xf>
    <xf numFmtId="0" fontId="30" fillId="0" borderId="55" xfId="0" applyFont="1" applyBorder="1" applyAlignment="1" applyProtection="1">
      <alignment horizontal="center" vertical="center" wrapText="1"/>
      <protection locked="0" hidden="1"/>
    </xf>
    <xf numFmtId="0" fontId="26" fillId="0" borderId="31" xfId="0" applyFont="1" applyFill="1" applyBorder="1" applyAlignment="1" applyProtection="1">
      <alignment horizontal="left" vertical="center" wrapText="1"/>
      <protection locked="0" hidden="1"/>
    </xf>
    <xf numFmtId="0" fontId="31" fillId="0" borderId="32" xfId="0" applyFont="1" applyFill="1" applyBorder="1" applyAlignment="1" applyProtection="1">
      <alignment horizontal="left" vertical="center" wrapText="1"/>
      <protection locked="0" hidden="1"/>
    </xf>
    <xf numFmtId="0" fontId="31" fillId="0" borderId="51" xfId="0" applyFont="1" applyFill="1" applyBorder="1" applyAlignment="1" applyProtection="1">
      <alignment horizontal="left" vertical="center" wrapText="1"/>
      <protection locked="0" hidden="1"/>
    </xf>
    <xf numFmtId="0" fontId="26" fillId="0" borderId="32" xfId="0" applyFont="1" applyFill="1" applyBorder="1" applyAlignment="1" applyProtection="1">
      <alignment horizontal="left" vertical="center" wrapText="1"/>
      <protection locked="0" hidden="1"/>
    </xf>
    <xf numFmtId="0" fontId="26" fillId="0" borderId="51" xfId="0" applyFont="1" applyFill="1" applyBorder="1" applyAlignment="1" applyProtection="1">
      <alignment horizontal="left" vertical="center" wrapText="1"/>
      <protection locked="0" hidden="1"/>
    </xf>
    <xf numFmtId="0" fontId="15" fillId="0" borderId="52" xfId="0" applyFont="1" applyBorder="1" applyAlignment="1" applyProtection="1">
      <alignment horizontal="center" vertical="center" wrapText="1"/>
      <protection locked="0" hidden="1"/>
    </xf>
    <xf numFmtId="0" fontId="15" fillId="0" borderId="37" xfId="0" applyFont="1" applyBorder="1" applyAlignment="1" applyProtection="1">
      <alignment horizontal="center" vertical="center" wrapText="1"/>
      <protection locked="0" hidden="1"/>
    </xf>
    <xf numFmtId="0" fontId="15" fillId="0" borderId="11" xfId="0" applyFont="1" applyBorder="1" applyAlignment="1" applyProtection="1">
      <alignment horizontal="center" vertical="center" wrapText="1"/>
      <protection locked="0" hidden="1"/>
    </xf>
    <xf numFmtId="0" fontId="15" fillId="0" borderId="12" xfId="0" applyFont="1" applyBorder="1" applyAlignment="1" applyProtection="1">
      <alignment horizontal="center" vertical="center" wrapText="1"/>
      <protection locked="0" hidden="1"/>
    </xf>
    <xf numFmtId="0" fontId="15" fillId="0" borderId="13" xfId="0" applyFont="1" applyBorder="1" applyAlignment="1" applyProtection="1">
      <alignment horizontal="center" vertical="center" wrapText="1"/>
      <protection locked="0" hidden="1"/>
    </xf>
    <xf numFmtId="0" fontId="15" fillId="0" borderId="55" xfId="0" applyFont="1" applyBorder="1" applyAlignment="1" applyProtection="1">
      <alignment horizontal="center" vertical="center" wrapText="1"/>
      <protection locked="0" hidden="1"/>
    </xf>
    <xf numFmtId="0" fontId="15" fillId="0" borderId="15" xfId="0" applyFont="1" applyBorder="1" applyAlignment="1" applyProtection="1">
      <alignment horizontal="center" vertical="center" wrapText="1"/>
      <protection locked="0" hidden="1"/>
    </xf>
    <xf numFmtId="0" fontId="15" fillId="0" borderId="18" xfId="0" applyFont="1" applyBorder="1" applyAlignment="1" applyProtection="1">
      <alignment horizontal="center" vertical="center" wrapText="1"/>
      <protection locked="0" hidden="1"/>
    </xf>
    <xf numFmtId="0" fontId="15" fillId="0" borderId="17" xfId="0" applyFont="1" applyFill="1" applyBorder="1" applyAlignment="1" applyProtection="1">
      <alignment horizontal="center" vertical="center" wrapText="1"/>
      <protection locked="0" hidden="1"/>
    </xf>
    <xf numFmtId="0" fontId="15" fillId="0" borderId="16" xfId="0" applyFont="1" applyFill="1" applyBorder="1" applyAlignment="1" applyProtection="1">
      <alignment horizontal="center" vertical="center" wrapText="1"/>
      <protection locked="0" hidden="1"/>
    </xf>
    <xf numFmtId="0" fontId="15" fillId="0" borderId="18" xfId="0" applyFont="1" applyFill="1" applyBorder="1" applyAlignment="1" applyProtection="1">
      <alignment horizontal="center" vertical="center" wrapText="1"/>
      <protection locked="0" hidden="1"/>
    </xf>
    <xf numFmtId="14" fontId="15" fillId="0" borderId="17" xfId="0" applyNumberFormat="1" applyFont="1" applyBorder="1" applyAlignment="1" applyProtection="1">
      <alignment horizontal="center" vertical="center" wrapText="1"/>
      <protection locked="0" hidden="1"/>
    </xf>
    <xf numFmtId="0" fontId="15" fillId="0" borderId="16" xfId="0" applyFont="1" applyBorder="1" applyAlignment="1" applyProtection="1">
      <alignment horizontal="center" vertical="center" wrapText="1"/>
      <protection locked="0" hidden="1"/>
    </xf>
    <xf numFmtId="0" fontId="15" fillId="0" borderId="57" xfId="0" applyFont="1" applyBorder="1" applyAlignment="1" applyProtection="1">
      <alignment horizontal="center" vertical="center" wrapText="1"/>
      <protection locked="0" hidden="1"/>
    </xf>
    <xf numFmtId="0" fontId="89" fillId="0" borderId="32" xfId="0" applyFont="1" applyFill="1" applyBorder="1" applyAlignment="1" applyProtection="1">
      <alignment horizontal="left" vertical="center" wrapText="1"/>
      <protection locked="0" hidden="1"/>
    </xf>
    <xf numFmtId="0" fontId="89" fillId="0" borderId="51" xfId="0" applyFont="1" applyFill="1" applyBorder="1" applyAlignment="1" applyProtection="1">
      <alignment horizontal="left" vertical="center" wrapText="1"/>
      <protection locked="0" hidden="1"/>
    </xf>
    <xf numFmtId="0" fontId="0" fillId="0" borderId="0" xfId="0" applyAlignment="1" applyProtection="1">
      <alignment horizontal="left" vertical="center" wrapText="1"/>
      <protection locked="0" hidden="1"/>
    </xf>
    <xf numFmtId="0" fontId="60" fillId="0" borderId="31" xfId="0" applyFont="1" applyFill="1" applyBorder="1" applyAlignment="1" applyProtection="1">
      <alignment horizontal="center" vertical="center" wrapText="1"/>
      <protection locked="0" hidden="1"/>
    </xf>
    <xf numFmtId="0" fontId="60" fillId="0" borderId="32" xfId="0" applyFont="1" applyFill="1" applyBorder="1" applyAlignment="1" applyProtection="1">
      <alignment horizontal="center" vertical="center" wrapText="1"/>
      <protection locked="0" hidden="1"/>
    </xf>
    <xf numFmtId="0" fontId="60" fillId="0" borderId="51" xfId="0" applyFont="1" applyFill="1" applyBorder="1" applyAlignment="1" applyProtection="1">
      <alignment horizontal="center" vertical="center" wrapText="1"/>
      <protection locked="0" hidden="1"/>
    </xf>
    <xf numFmtId="0" fontId="31" fillId="0" borderId="31" xfId="0" applyFont="1" applyFill="1" applyBorder="1" applyAlignment="1" applyProtection="1">
      <alignment horizontal="left" vertical="center" wrapText="1"/>
      <protection locked="0" hidden="1"/>
    </xf>
    <xf numFmtId="0" fontId="29" fillId="0" borderId="10" xfId="0" applyFont="1" applyBorder="1" applyAlignment="1" applyProtection="1">
      <alignment horizontal="center" vertical="center" wrapText="1"/>
      <protection locked="0" hidden="1"/>
    </xf>
    <xf numFmtId="0" fontId="29" fillId="0" borderId="49" xfId="0" applyFont="1" applyBorder="1" applyAlignment="1" applyProtection="1">
      <alignment horizontal="center" vertical="center" wrapText="1"/>
      <protection locked="0" hidden="1"/>
    </xf>
    <xf numFmtId="0" fontId="15" fillId="0" borderId="41" xfId="0" applyFont="1" applyBorder="1" applyAlignment="1" applyProtection="1">
      <alignment horizontal="center" vertical="center" wrapText="1"/>
      <protection locked="0" hidden="1"/>
    </xf>
    <xf numFmtId="0" fontId="15" fillId="0" borderId="23" xfId="0" applyFont="1" applyBorder="1" applyAlignment="1" applyProtection="1">
      <alignment horizontal="center" vertical="center" wrapText="1"/>
      <protection locked="0" hidden="1"/>
    </xf>
    <xf numFmtId="0" fontId="15" fillId="0" borderId="22" xfId="0" applyFont="1" applyFill="1" applyBorder="1" applyAlignment="1" applyProtection="1">
      <alignment horizontal="center" vertical="center" wrapText="1"/>
      <protection locked="0" hidden="1"/>
    </xf>
    <xf numFmtId="0" fontId="15" fillId="0" borderId="35" xfId="0" applyFont="1" applyFill="1" applyBorder="1" applyAlignment="1" applyProtection="1">
      <alignment horizontal="center" vertical="center" wrapText="1"/>
      <protection locked="0" hidden="1"/>
    </xf>
    <xf numFmtId="0" fontId="15" fillId="0" borderId="23" xfId="0" applyFont="1" applyFill="1" applyBorder="1" applyAlignment="1" applyProtection="1">
      <alignment horizontal="center" vertical="center" wrapText="1"/>
      <protection locked="0" hidden="1"/>
    </xf>
    <xf numFmtId="14" fontId="15" fillId="0" borderId="22" xfId="0" applyNumberFormat="1" applyFont="1" applyBorder="1" applyAlignment="1" applyProtection="1">
      <alignment horizontal="center" vertical="center" wrapText="1"/>
      <protection locked="0" hidden="1"/>
    </xf>
    <xf numFmtId="0" fontId="15" fillId="0" borderId="35" xfId="0" applyFont="1" applyBorder="1" applyAlignment="1" applyProtection="1">
      <alignment horizontal="center" vertical="center" wrapText="1"/>
      <protection locked="0" hidden="1"/>
    </xf>
    <xf numFmtId="0" fontId="15" fillId="0" borderId="47" xfId="0" applyFont="1" applyBorder="1" applyAlignment="1" applyProtection="1">
      <alignment horizontal="center" vertical="center" wrapText="1"/>
      <protection locked="0" hidden="1"/>
    </xf>
    <xf numFmtId="0" fontId="26" fillId="0" borderId="7" xfId="0" applyFont="1" applyFill="1" applyBorder="1" applyAlignment="1" applyProtection="1">
      <alignment horizontal="center" vertical="center" wrapText="1"/>
      <protection locked="0" hidden="1"/>
    </xf>
    <xf numFmtId="0" fontId="29" fillId="0" borderId="27" xfId="0" applyFont="1" applyBorder="1" applyAlignment="1" applyProtection="1">
      <alignment horizontal="center" vertical="center" wrapText="1"/>
      <protection locked="0" hidden="1"/>
    </xf>
    <xf numFmtId="0" fontId="26" fillId="0" borderId="33" xfId="0" applyFont="1" applyFill="1" applyBorder="1" applyAlignment="1" applyProtection="1">
      <alignment horizontal="center" vertical="center" wrapText="1"/>
      <protection locked="0" hidden="1"/>
    </xf>
    <xf numFmtId="0" fontId="26" fillId="0" borderId="32" xfId="0" applyFont="1" applyFill="1" applyBorder="1" applyAlignment="1" applyProtection="1">
      <alignment horizontal="center" vertical="center" wrapText="1"/>
      <protection locked="0" hidden="1"/>
    </xf>
    <xf numFmtId="0" fontId="26" fillId="0" borderId="34" xfId="0" applyFont="1" applyFill="1" applyBorder="1" applyAlignment="1" applyProtection="1">
      <alignment horizontal="center" vertical="center" wrapText="1"/>
      <protection locked="0" hidden="1"/>
    </xf>
    <xf numFmtId="0" fontId="61" fillId="0" borderId="15" xfId="0" applyFont="1" applyFill="1" applyBorder="1" applyAlignment="1" applyProtection="1">
      <alignment horizontal="center" vertical="center" wrapText="1"/>
      <protection locked="0" hidden="1"/>
    </xf>
    <xf numFmtId="0" fontId="61" fillId="0" borderId="16" xfId="0" applyFont="1" applyFill="1" applyBorder="1" applyAlignment="1" applyProtection="1">
      <alignment horizontal="center" vertical="center" wrapText="1"/>
      <protection locked="0" hidden="1"/>
    </xf>
    <xf numFmtId="0" fontId="61" fillId="0" borderId="18" xfId="0" applyFont="1" applyFill="1" applyBorder="1" applyAlignment="1" applyProtection="1">
      <alignment horizontal="center" vertical="center" wrapText="1"/>
      <protection locked="0" hidden="1"/>
    </xf>
    <xf numFmtId="0" fontId="61" fillId="0" borderId="17" xfId="0" applyFont="1" applyFill="1" applyBorder="1" applyAlignment="1" applyProtection="1">
      <alignment horizontal="center" vertical="center" wrapText="1"/>
      <protection locked="0" hidden="1"/>
    </xf>
    <xf numFmtId="0" fontId="61" fillId="0" borderId="38" xfId="0" applyFont="1" applyFill="1" applyBorder="1" applyAlignment="1" applyProtection="1">
      <alignment horizontal="center" vertical="center" wrapText="1"/>
      <protection locked="0" hidden="1"/>
    </xf>
    <xf numFmtId="0" fontId="61" fillId="0" borderId="8" xfId="0" applyFont="1" applyFill="1" applyBorder="1" applyAlignment="1" applyProtection="1">
      <alignment horizontal="right" vertical="center" wrapText="1"/>
      <protection locked="0" hidden="1"/>
    </xf>
    <xf numFmtId="0" fontId="61" fillId="0" borderId="8" xfId="0" applyFont="1" applyFill="1" applyBorder="1" applyAlignment="1" applyProtection="1">
      <alignment horizontal="center" vertical="center" wrapText="1"/>
      <protection locked="0" hidden="1"/>
    </xf>
    <xf numFmtId="0" fontId="61" fillId="0" borderId="52" xfId="0" applyFont="1" applyFill="1" applyBorder="1" applyAlignment="1" applyProtection="1">
      <alignment horizontal="center" vertical="center" wrapText="1"/>
      <protection locked="0" hidden="1"/>
    </xf>
    <xf numFmtId="0" fontId="61" fillId="0" borderId="13" xfId="0" applyFont="1" applyFill="1" applyBorder="1" applyAlignment="1" applyProtection="1">
      <alignment horizontal="center" vertical="center" wrapText="1"/>
      <protection locked="0" hidden="1"/>
    </xf>
    <xf numFmtId="0" fontId="61" fillId="0" borderId="37" xfId="0" applyFont="1" applyFill="1" applyBorder="1" applyAlignment="1" applyProtection="1">
      <alignment horizontal="center" vertical="center" wrapText="1"/>
      <protection locked="0" hidden="1"/>
    </xf>
    <xf numFmtId="0" fontId="61" fillId="0" borderId="11" xfId="0" applyFont="1" applyFill="1" applyBorder="1" applyAlignment="1" applyProtection="1">
      <alignment horizontal="center" vertical="center" wrapText="1"/>
      <protection locked="0" hidden="1"/>
    </xf>
    <xf numFmtId="0" fontId="61" fillId="0" borderId="12" xfId="0" applyFont="1" applyFill="1" applyBorder="1" applyAlignment="1" applyProtection="1">
      <alignment horizontal="center" vertical="center" wrapText="1"/>
      <protection locked="0" hidden="1"/>
    </xf>
    <xf numFmtId="0" fontId="61" fillId="0" borderId="31" xfId="0" applyFont="1" applyFill="1" applyBorder="1" applyAlignment="1" applyProtection="1">
      <alignment horizontal="center" vertical="center" wrapText="1"/>
      <protection locked="0" hidden="1"/>
    </xf>
    <xf numFmtId="0" fontId="61" fillId="0" borderId="32" xfId="0" applyFont="1" applyFill="1" applyBorder="1" applyAlignment="1" applyProtection="1">
      <alignment horizontal="center" vertical="center" wrapText="1"/>
      <protection locked="0" hidden="1"/>
    </xf>
    <xf numFmtId="0" fontId="61" fillId="0" borderId="34" xfId="0" applyFont="1" applyFill="1" applyBorder="1" applyAlignment="1" applyProtection="1">
      <alignment horizontal="center" vertical="center" wrapText="1"/>
      <protection locked="0" hidden="1"/>
    </xf>
    <xf numFmtId="0" fontId="61" fillId="0" borderId="33" xfId="0" applyFont="1" applyFill="1" applyBorder="1" applyAlignment="1" applyProtection="1">
      <alignment horizontal="center" vertical="center" wrapText="1"/>
      <protection locked="0" hidden="1"/>
    </xf>
    <xf numFmtId="0" fontId="61" fillId="0" borderId="54" xfId="0" applyFont="1" applyFill="1" applyBorder="1" applyAlignment="1" applyProtection="1">
      <alignment horizontal="center" vertical="center" wrapText="1"/>
      <protection locked="0" hidden="1"/>
    </xf>
    <xf numFmtId="0" fontId="61" fillId="0" borderId="28" xfId="0" applyFont="1" applyFill="1" applyBorder="1" applyAlignment="1" applyProtection="1">
      <alignment horizontal="center" vertical="center" wrapText="1"/>
      <protection locked="0" hidden="1"/>
    </xf>
    <xf numFmtId="0" fontId="64" fillId="0" borderId="27" xfId="0" applyFont="1" applyFill="1" applyBorder="1" applyAlignment="1" applyProtection="1">
      <alignment horizontal="center" vertical="center" wrapText="1"/>
      <protection locked="0" hidden="1"/>
    </xf>
    <xf numFmtId="0" fontId="64" fillId="0" borderId="30" xfId="0" applyFont="1" applyFill="1" applyBorder="1" applyAlignment="1" applyProtection="1">
      <alignment horizontal="center" vertical="center" wrapText="1"/>
      <protection locked="0" hidden="1"/>
    </xf>
    <xf numFmtId="0" fontId="64" fillId="0" borderId="54" xfId="0" applyFont="1" applyFill="1" applyBorder="1" applyAlignment="1" applyProtection="1">
      <alignment horizontal="center" vertical="center" wrapText="1"/>
      <protection locked="0" hidden="1"/>
    </xf>
    <xf numFmtId="0" fontId="64" fillId="0" borderId="28" xfId="0" applyFont="1" applyFill="1" applyBorder="1" applyAlignment="1" applyProtection="1">
      <alignment horizontal="center" vertical="center" wrapText="1"/>
      <protection locked="0" hidden="1"/>
    </xf>
    <xf numFmtId="0" fontId="64" fillId="0" borderId="26" xfId="0" applyFont="1" applyFill="1" applyBorder="1" applyAlignment="1" applyProtection="1">
      <alignment horizontal="center" vertical="center" wrapText="1"/>
      <protection locked="0" hidden="1"/>
    </xf>
    <xf numFmtId="0" fontId="64" fillId="0" borderId="29" xfId="0" applyFont="1" applyFill="1" applyBorder="1" applyAlignment="1" applyProtection="1">
      <alignment horizontal="center" vertical="center" wrapText="1"/>
      <protection locked="0" hidden="1"/>
    </xf>
    <xf numFmtId="0" fontId="90" fillId="0" borderId="0" xfId="0" applyFont="1" applyAlignment="1" applyProtection="1">
      <alignment horizontal="center" vertical="center" wrapText="1"/>
      <protection hidden="1"/>
    </xf>
    <xf numFmtId="0" fontId="64" fillId="0" borderId="5" xfId="0" applyFont="1" applyFill="1" applyBorder="1" applyAlignment="1" applyProtection="1">
      <alignment horizontal="center" vertical="center" wrapText="1"/>
      <protection locked="0" hidden="1"/>
    </xf>
    <xf numFmtId="0" fontId="64" fillId="0" borderId="7" xfId="0" applyFont="1" applyFill="1" applyBorder="1" applyAlignment="1" applyProtection="1">
      <alignment horizontal="center" vertical="center" wrapText="1"/>
      <protection locked="0" hidden="1"/>
    </xf>
    <xf numFmtId="0" fontId="64" fillId="0" borderId="25" xfId="0" applyFont="1" applyFill="1" applyBorder="1" applyAlignment="1" applyProtection="1">
      <alignment horizontal="center" vertical="center" wrapText="1"/>
      <protection locked="0" hidden="1"/>
    </xf>
    <xf numFmtId="14" fontId="61" fillId="0" borderId="38" xfId="0" applyNumberFormat="1" applyFont="1" applyFill="1" applyBorder="1" applyAlignment="1" applyProtection="1">
      <alignment horizontal="center" vertical="center" wrapText="1"/>
      <protection locked="0" hidden="1"/>
    </xf>
    <xf numFmtId="14" fontId="61" fillId="0" borderId="17" xfId="0" applyNumberFormat="1" applyFont="1" applyFill="1" applyBorder="1" applyAlignment="1" applyProtection="1">
      <alignment horizontal="center" vertical="center" wrapText="1"/>
      <protection locked="0" hidden="1"/>
    </xf>
    <xf numFmtId="14" fontId="61" fillId="0" borderId="50" xfId="0" applyNumberFormat="1" applyFont="1" applyFill="1" applyBorder="1" applyAlignment="1" applyProtection="1">
      <alignment horizontal="center" vertical="center" wrapText="1"/>
      <protection locked="0" hidden="1"/>
    </xf>
    <xf numFmtId="0" fontId="64" fillId="0" borderId="20" xfId="0" applyFont="1" applyFill="1" applyBorder="1" applyAlignment="1" applyProtection="1">
      <alignment horizontal="center" vertical="center" wrapText="1"/>
      <protection locked="0" hidden="1"/>
    </xf>
    <xf numFmtId="0" fontId="64" fillId="0" borderId="11" xfId="0" applyFont="1" applyFill="1" applyBorder="1" applyAlignment="1" applyProtection="1">
      <alignment horizontal="center" vertical="center" wrapText="1"/>
      <protection locked="0" hidden="1"/>
    </xf>
    <xf numFmtId="0" fontId="64" fillId="0" borderId="12" xfId="0" applyFont="1" applyFill="1" applyBorder="1" applyAlignment="1" applyProtection="1">
      <alignment horizontal="center" vertical="center" wrapText="1"/>
      <protection locked="0" hidden="1"/>
    </xf>
    <xf numFmtId="0" fontId="64" fillId="0" borderId="13" xfId="0" applyFont="1" applyFill="1" applyBorder="1" applyAlignment="1" applyProtection="1">
      <alignment horizontal="center" vertical="center" wrapText="1"/>
      <protection locked="0" hidden="1"/>
    </xf>
    <xf numFmtId="0" fontId="67" fillId="0" borderId="14" xfId="0" applyFont="1" applyFill="1" applyBorder="1" applyAlignment="1" applyProtection="1">
      <alignment horizontal="left" vertical="center" wrapText="1"/>
      <protection locked="0" hidden="1"/>
    </xf>
    <xf numFmtId="0" fontId="67" fillId="0" borderId="0" xfId="0" applyFont="1" applyFill="1" applyBorder="1" applyAlignment="1" applyProtection="1">
      <alignment horizontal="left" vertical="center" wrapText="1"/>
      <protection locked="0" hidden="1"/>
    </xf>
    <xf numFmtId="0" fontId="61" fillId="0" borderId="42" xfId="0" applyFont="1" applyFill="1" applyBorder="1" applyAlignment="1" applyProtection="1">
      <alignment horizontal="center" vertical="center" wrapText="1"/>
      <protection locked="0" hidden="1"/>
    </xf>
    <xf numFmtId="0" fontId="61" fillId="0" borderId="14" xfId="0" applyFont="1" applyFill="1" applyBorder="1" applyAlignment="1" applyProtection="1">
      <alignment horizontal="center" vertical="center" wrapText="1"/>
      <protection locked="0" hidden="1"/>
    </xf>
    <xf numFmtId="0" fontId="61" fillId="0" borderId="58" xfId="0" applyFont="1" applyFill="1" applyBorder="1" applyAlignment="1" applyProtection="1">
      <alignment horizontal="center" vertical="center" wrapText="1"/>
      <protection locked="0" hidden="1"/>
    </xf>
    <xf numFmtId="0" fontId="61" fillId="0" borderId="29" xfId="0" applyFont="1" applyFill="1" applyBorder="1" applyAlignment="1" applyProtection="1">
      <alignment horizontal="center" vertical="center" wrapText="1"/>
      <protection locked="0" hidden="1"/>
    </xf>
    <xf numFmtId="0" fontId="61" fillId="0" borderId="20" xfId="0" applyFont="1" applyFill="1" applyBorder="1" applyAlignment="1" applyProtection="1">
      <alignment horizontal="center" vertical="center" wrapText="1"/>
      <protection locked="0" hidden="1"/>
    </xf>
    <xf numFmtId="0" fontId="61" fillId="0" borderId="56" xfId="0" applyFont="1" applyFill="1" applyBorder="1" applyAlignment="1" applyProtection="1">
      <alignment horizontal="center" vertical="center" wrapText="1"/>
      <protection locked="0" hidden="1"/>
    </xf>
    <xf numFmtId="0" fontId="71" fillId="0" borderId="14" xfId="0" applyFont="1" applyFill="1" applyBorder="1" applyAlignment="1" applyProtection="1">
      <alignment horizontal="center" vertical="center" wrapText="1"/>
      <protection locked="0" hidden="1"/>
    </xf>
    <xf numFmtId="0" fontId="71" fillId="0" borderId="0" xfId="0" applyFont="1" applyFill="1" applyAlignment="1" applyProtection="1">
      <alignment horizontal="center" vertical="center" wrapText="1"/>
      <protection locked="0" hidden="1"/>
    </xf>
    <xf numFmtId="0" fontId="61" fillId="0" borderId="10" xfId="0" applyFont="1" applyFill="1" applyBorder="1" applyAlignment="1" applyProtection="1">
      <alignment horizontal="center" vertical="center" wrapText="1"/>
      <protection locked="0" hidden="1"/>
    </xf>
    <xf numFmtId="0" fontId="61" fillId="0" borderId="30" xfId="0" applyFont="1" applyFill="1" applyBorder="1" applyAlignment="1" applyProtection="1">
      <alignment horizontal="center" vertical="center" wrapText="1"/>
      <protection locked="0" hidden="1"/>
    </xf>
    <xf numFmtId="0" fontId="63" fillId="0" borderId="14" xfId="0" applyFont="1" applyFill="1" applyBorder="1" applyAlignment="1" applyProtection="1">
      <alignment horizontal="center" vertical="center" wrapText="1"/>
      <protection locked="0" hidden="1"/>
    </xf>
    <xf numFmtId="0" fontId="63" fillId="0" borderId="10" xfId="0" applyFont="1" applyFill="1" applyBorder="1" applyAlignment="1" applyProtection="1">
      <alignment horizontal="center" vertical="center" wrapText="1"/>
      <protection locked="0" hidden="1"/>
    </xf>
    <xf numFmtId="0" fontId="63" fillId="0" borderId="0" xfId="0" applyFont="1" applyFill="1" applyBorder="1" applyAlignment="1" applyProtection="1">
      <alignment horizontal="center" vertical="center" wrapText="1"/>
      <protection locked="0" hidden="1"/>
    </xf>
    <xf numFmtId="0" fontId="63" fillId="0" borderId="27" xfId="0" applyFont="1" applyFill="1" applyBorder="1" applyAlignment="1" applyProtection="1">
      <alignment horizontal="center" vertical="center" wrapText="1"/>
      <protection locked="0" hidden="1"/>
    </xf>
    <xf numFmtId="0" fontId="63" fillId="0" borderId="8" xfId="0" applyFont="1" applyFill="1" applyBorder="1" applyAlignment="1" applyProtection="1">
      <alignment horizontal="center" vertical="center" wrapText="1"/>
      <protection locked="0" hidden="1"/>
    </xf>
    <xf numFmtId="0" fontId="63" fillId="0" borderId="49" xfId="0" applyFont="1" applyFill="1" applyBorder="1" applyAlignment="1" applyProtection="1">
      <alignment horizontal="center" vertical="center" wrapText="1"/>
      <protection locked="0" hidden="1"/>
    </xf>
    <xf numFmtId="180" fontId="64" fillId="0" borderId="28" xfId="0" applyNumberFormat="1" applyFont="1" applyFill="1" applyBorder="1" applyAlignment="1" applyProtection="1">
      <alignment horizontal="center" vertical="center" wrapText="1"/>
      <protection locked="0" hidden="1"/>
    </xf>
    <xf numFmtId="180" fontId="64" fillId="0" borderId="7" xfId="0" applyNumberFormat="1" applyFont="1" applyFill="1" applyBorder="1" applyAlignment="1" applyProtection="1">
      <alignment horizontal="center" vertical="center" wrapText="1"/>
      <protection locked="0" hidden="1"/>
    </xf>
    <xf numFmtId="0" fontId="64" fillId="0" borderId="19" xfId="0" applyFont="1" applyFill="1" applyBorder="1" applyAlignment="1" applyProtection="1">
      <alignment horizontal="center" vertical="center" wrapText="1"/>
      <protection locked="0" hidden="1"/>
    </xf>
    <xf numFmtId="0" fontId="64" fillId="0" borderId="21" xfId="0" applyFont="1" applyFill="1" applyBorder="1" applyAlignment="1" applyProtection="1">
      <alignment horizontal="center" vertical="center" wrapText="1"/>
      <protection locked="0" hidden="1"/>
    </xf>
    <xf numFmtId="0" fontId="11" fillId="0" borderId="0" xfId="0" applyFont="1" applyBorder="1" applyAlignment="1" applyProtection="1">
      <alignment horizontal="center" vertical="center" shrinkToFit="1"/>
      <protection locked="0" hidden="1"/>
    </xf>
    <xf numFmtId="0" fontId="18" fillId="2" borderId="0" xfId="0" applyFont="1" applyFill="1" applyBorder="1" applyAlignment="1" applyProtection="1">
      <alignment horizontal="left" vertical="center" shrinkToFit="1"/>
      <protection locked="0" hidden="1"/>
    </xf>
    <xf numFmtId="0" fontId="12" fillId="0" borderId="7" xfId="0" applyFont="1" applyBorder="1" applyAlignment="1" applyProtection="1">
      <alignment horizontal="center" vertical="center" wrapText="1"/>
      <protection locked="0" hidden="1"/>
    </xf>
    <xf numFmtId="0" fontId="12" fillId="0" borderId="7" xfId="0" applyFont="1" applyBorder="1" applyAlignment="1" applyProtection="1">
      <alignment horizontal="center" vertical="top" wrapText="1"/>
      <protection locked="0" hidden="1"/>
    </xf>
    <xf numFmtId="0" fontId="12" fillId="0" borderId="7" xfId="0" applyFont="1" applyFill="1" applyBorder="1" applyAlignment="1" applyProtection="1">
      <alignment horizontal="center" vertical="center" wrapText="1"/>
      <protection locked="0" hidden="1"/>
    </xf>
    <xf numFmtId="0" fontId="12" fillId="0" borderId="7" xfId="0" applyFont="1" applyBorder="1" applyAlignment="1" applyProtection="1">
      <alignment horizontal="center" vertical="center"/>
      <protection locked="0" hidden="1"/>
    </xf>
    <xf numFmtId="14" fontId="7" fillId="0" borderId="7" xfId="0" applyNumberFormat="1" applyFont="1" applyBorder="1" applyAlignment="1" applyProtection="1">
      <alignment horizontal="center" vertical="center" wrapText="1"/>
      <protection locked="0" hidden="1"/>
    </xf>
    <xf numFmtId="0" fontId="7" fillId="0" borderId="7" xfId="0" applyFont="1" applyBorder="1" applyAlignment="1" applyProtection="1">
      <alignment horizontal="center" vertical="center" wrapText="1"/>
      <protection locked="0" hidden="1"/>
    </xf>
    <xf numFmtId="0" fontId="91" fillId="0" borderId="7" xfId="0" applyFont="1" applyBorder="1" applyAlignment="1" applyProtection="1">
      <alignment horizontal="center" vertical="center" wrapText="1"/>
      <protection locked="0" hidden="1"/>
    </xf>
    <xf numFmtId="0" fontId="91" fillId="0" borderId="5" xfId="0" applyFont="1" applyBorder="1" applyAlignment="1" applyProtection="1">
      <alignment horizontal="center" vertical="center" wrapText="1"/>
      <protection locked="0" hidden="1"/>
    </xf>
    <xf numFmtId="0" fontId="91" fillId="0" borderId="28" xfId="0" applyFont="1" applyBorder="1" applyAlignment="1" applyProtection="1">
      <alignment horizontal="center" vertical="center" wrapText="1"/>
      <protection locked="0" hidden="1"/>
    </xf>
    <xf numFmtId="0" fontId="14" fillId="0" borderId="23" xfId="0" applyFont="1" applyBorder="1" applyAlignment="1" applyProtection="1">
      <alignment horizontal="center" vertical="center" wrapText="1"/>
      <protection locked="0" hidden="1"/>
    </xf>
    <xf numFmtId="0" fontId="14" fillId="0" borderId="30" xfId="0" applyFont="1" applyBorder="1" applyAlignment="1" applyProtection="1">
      <alignment horizontal="center" vertical="center" wrapText="1"/>
      <protection locked="0" hidden="1"/>
    </xf>
    <xf numFmtId="0" fontId="13" fillId="0" borderId="22" xfId="0" applyFont="1" applyBorder="1" applyAlignment="1" applyProtection="1">
      <alignment horizontal="center" vertical="center" wrapText="1"/>
      <protection locked="0" hidden="1"/>
    </xf>
    <xf numFmtId="0" fontId="13" fillId="0" borderId="35" xfId="0" applyFont="1" applyBorder="1" applyAlignment="1" applyProtection="1">
      <alignment horizontal="center" vertical="center" wrapText="1"/>
      <protection locked="0" hidden="1"/>
    </xf>
    <xf numFmtId="0" fontId="13" fillId="0" borderId="23" xfId="0" applyFont="1" applyBorder="1" applyAlignment="1" applyProtection="1">
      <alignment horizontal="center" vertical="center" wrapText="1"/>
      <protection locked="0" hidden="1"/>
    </xf>
    <xf numFmtId="0" fontId="13" fillId="0" borderId="29" xfId="0" applyFont="1" applyBorder="1" applyAlignment="1" applyProtection="1">
      <alignment horizontal="center" vertical="center" wrapText="1"/>
      <protection locked="0" hidden="1"/>
    </xf>
    <xf numFmtId="0" fontId="13" fillId="0" borderId="20" xfId="0" applyFont="1" applyBorder="1" applyAlignment="1" applyProtection="1">
      <alignment horizontal="center" vertical="center" wrapText="1"/>
      <protection locked="0" hidden="1"/>
    </xf>
    <xf numFmtId="0" fontId="13" fillId="0" borderId="30"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wrapText="1"/>
      <protection locked="0" hidden="1"/>
    </xf>
    <xf numFmtId="0" fontId="14" fillId="0" borderId="7" xfId="0" applyFont="1" applyBorder="1" applyAlignment="1" applyProtection="1">
      <alignment horizontal="center" vertical="center"/>
      <protection locked="0" hidden="1"/>
    </xf>
    <xf numFmtId="0" fontId="14" fillId="0" borderId="5" xfId="0" applyFont="1" applyBorder="1" applyAlignment="1" applyProtection="1">
      <alignment horizontal="center" vertical="center" wrapText="1"/>
      <protection locked="0" hidden="1"/>
    </xf>
    <xf numFmtId="0" fontId="14" fillId="0" borderId="28" xfId="0" applyFont="1" applyBorder="1" applyAlignment="1" applyProtection="1">
      <alignment horizontal="center" vertical="center" wrapText="1"/>
      <protection locked="0" hidden="1"/>
    </xf>
    <xf numFmtId="0" fontId="91" fillId="0" borderId="22" xfId="0" applyFont="1" applyBorder="1" applyAlignment="1" applyProtection="1">
      <alignment horizontal="center" vertical="center" wrapText="1"/>
      <protection locked="0" hidden="1"/>
    </xf>
    <xf numFmtId="0" fontId="91" fillId="0" borderId="29" xfId="0" applyFont="1" applyBorder="1" applyAlignment="1" applyProtection="1">
      <alignment horizontal="center" vertical="center" wrapText="1"/>
      <protection locked="0" hidden="1"/>
    </xf>
    <xf numFmtId="0" fontId="7" fillId="0" borderId="8" xfId="0" applyFont="1" applyBorder="1" applyAlignment="1" applyProtection="1">
      <alignment horizontal="center" vertical="center" shrinkToFit="1"/>
      <protection locked="0" hidden="1"/>
    </xf>
    <xf numFmtId="0" fontId="7" fillId="0" borderId="8" xfId="0" applyFont="1" applyFill="1" applyBorder="1" applyAlignment="1" applyProtection="1">
      <alignment horizontal="center" vertical="center" shrinkToFit="1"/>
      <protection locked="0" hidden="1"/>
    </xf>
    <xf numFmtId="14" fontId="7" fillId="0" borderId="8" xfId="0" applyNumberFormat="1" applyFont="1" applyFill="1" applyBorder="1" applyAlignment="1" applyProtection="1">
      <alignment horizontal="left" vertical="center" shrinkToFit="1"/>
      <protection locked="0" hidden="1"/>
    </xf>
    <xf numFmtId="0" fontId="7" fillId="0" borderId="11" xfId="0" applyFont="1" applyFill="1" applyBorder="1" applyAlignment="1" applyProtection="1">
      <alignment horizontal="center" vertical="center"/>
      <protection locked="0" hidden="1"/>
    </xf>
    <xf numFmtId="0" fontId="7" fillId="0" borderId="12" xfId="0" applyFont="1" applyFill="1" applyBorder="1" applyAlignment="1" applyProtection="1">
      <alignment horizontal="center" vertical="center"/>
      <protection locked="0" hidden="1"/>
    </xf>
    <xf numFmtId="0" fontId="7" fillId="0" borderId="55" xfId="0" applyFont="1" applyFill="1" applyBorder="1" applyAlignment="1" applyProtection="1">
      <alignment horizontal="center" vertical="center"/>
      <protection locked="0" hidden="1"/>
    </xf>
    <xf numFmtId="0" fontId="9" fillId="6" borderId="32" xfId="0" applyFont="1" applyFill="1" applyBorder="1" applyAlignment="1" applyProtection="1">
      <alignment horizontal="left" vertical="center" wrapText="1"/>
      <protection locked="0" hidden="1"/>
    </xf>
    <xf numFmtId="0" fontId="9" fillId="0" borderId="33" xfId="0" applyFont="1" applyFill="1" applyBorder="1" applyAlignment="1" applyProtection="1">
      <alignment horizontal="left" vertical="center" wrapText="1"/>
      <protection locked="0" hidden="1"/>
    </xf>
    <xf numFmtId="0" fontId="9" fillId="0" borderId="32" xfId="0" applyFont="1" applyFill="1" applyBorder="1" applyAlignment="1" applyProtection="1">
      <alignment horizontal="left" vertical="center" wrapText="1"/>
      <protection locked="0" hidden="1"/>
    </xf>
    <xf numFmtId="0" fontId="9" fillId="0" borderId="34"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wrapText="1"/>
      <protection locked="0" hidden="1"/>
    </xf>
    <xf numFmtId="0" fontId="9" fillId="6" borderId="51" xfId="0" applyFont="1" applyFill="1" applyBorder="1" applyAlignment="1" applyProtection="1">
      <alignment horizontal="left" vertical="center" wrapText="1"/>
      <protection locked="0" hidden="1"/>
    </xf>
    <xf numFmtId="0" fontId="9" fillId="0" borderId="5" xfId="0" applyFont="1" applyBorder="1" applyAlignment="1" applyProtection="1">
      <alignment horizontal="center" vertical="center" wrapText="1"/>
      <protection locked="0" hidden="1"/>
    </xf>
    <xf numFmtId="0" fontId="9" fillId="0" borderId="25" xfId="0" applyFont="1" applyBorder="1" applyAlignment="1" applyProtection="1">
      <alignment horizontal="center" vertical="center" wrapText="1"/>
      <protection locked="0" hidden="1"/>
    </xf>
    <xf numFmtId="0" fontId="9" fillId="0" borderId="28" xfId="0" applyFont="1" applyBorder="1" applyAlignment="1" applyProtection="1">
      <alignment horizontal="center" vertical="center" wrapText="1"/>
      <protection locked="0" hidden="1"/>
    </xf>
    <xf numFmtId="0" fontId="9" fillId="0" borderId="51" xfId="0" applyFont="1" applyFill="1" applyBorder="1" applyAlignment="1" applyProtection="1">
      <alignment horizontal="left" vertical="center" wrapText="1"/>
      <protection locked="0" hidden="1"/>
    </xf>
    <xf numFmtId="0" fontId="9" fillId="6" borderId="35" xfId="0" applyFont="1" applyFill="1" applyBorder="1" applyAlignment="1" applyProtection="1">
      <alignment horizontal="left" vertical="center" wrapText="1"/>
      <protection locked="0" hidden="1"/>
    </xf>
    <xf numFmtId="0" fontId="9" fillId="0" borderId="7" xfId="0" applyFont="1" applyBorder="1" applyAlignment="1" applyProtection="1">
      <alignment horizontal="center" vertical="center" wrapText="1"/>
      <protection locked="0" hidden="1"/>
    </xf>
    <xf numFmtId="0" fontId="9" fillId="0" borderId="22" xfId="0" applyFont="1" applyFill="1" applyBorder="1" applyAlignment="1" applyProtection="1">
      <alignment horizontal="left" vertical="center" wrapText="1"/>
      <protection locked="0" hidden="1"/>
    </xf>
    <xf numFmtId="0" fontId="9" fillId="0" borderId="35" xfId="0" applyFont="1" applyFill="1" applyBorder="1" applyAlignment="1" applyProtection="1">
      <alignment horizontal="left" vertical="center" wrapText="1"/>
      <protection locked="0" hidden="1"/>
    </xf>
    <xf numFmtId="0" fontId="9" fillId="0" borderId="47" xfId="0" applyFont="1" applyFill="1" applyBorder="1" applyAlignment="1" applyProtection="1">
      <alignment horizontal="left" vertical="center" wrapText="1"/>
      <protection locked="0" hidden="1"/>
    </xf>
    <xf numFmtId="0" fontId="9" fillId="0" borderId="29" xfId="0" applyFont="1" applyFill="1" applyBorder="1" applyAlignment="1" applyProtection="1">
      <alignment horizontal="left" vertical="center" wrapText="1"/>
      <protection locked="0" hidden="1"/>
    </xf>
    <xf numFmtId="0" fontId="9" fillId="0" borderId="20" xfId="0" applyFont="1" applyFill="1" applyBorder="1" applyAlignment="1" applyProtection="1">
      <alignment horizontal="left" vertical="center" wrapText="1"/>
      <protection locked="0" hidden="1"/>
    </xf>
    <xf numFmtId="0" fontId="9" fillId="0" borderId="56" xfId="0" applyFont="1" applyFill="1" applyBorder="1" applyAlignment="1" applyProtection="1">
      <alignment horizontal="left" vertical="center" wrapText="1"/>
      <protection locked="0" hidden="1"/>
    </xf>
    <xf numFmtId="0" fontId="9" fillId="6" borderId="33" xfId="0" applyFont="1" applyFill="1" applyBorder="1" applyAlignment="1" applyProtection="1">
      <alignment horizontal="left" vertical="center"/>
      <protection locked="0" hidden="1"/>
    </xf>
    <xf numFmtId="0" fontId="9" fillId="6" borderId="32" xfId="0" applyFont="1" applyFill="1" applyBorder="1" applyAlignment="1" applyProtection="1">
      <alignment horizontal="left" vertical="center"/>
      <protection locked="0" hidden="1"/>
    </xf>
    <xf numFmtId="0" fontId="9" fillId="0" borderId="33" xfId="0" applyFont="1" applyFill="1" applyBorder="1" applyAlignment="1" applyProtection="1">
      <alignment horizontal="left" vertical="center"/>
      <protection locked="0" hidden="1"/>
    </xf>
    <xf numFmtId="0" fontId="9" fillId="0" borderId="32" xfId="0" applyFont="1" applyFill="1" applyBorder="1" applyAlignment="1" applyProtection="1">
      <alignment horizontal="left" vertical="center"/>
      <protection locked="0" hidden="1"/>
    </xf>
    <xf numFmtId="0" fontId="9" fillId="0" borderId="51" xfId="0" applyFont="1" applyFill="1" applyBorder="1" applyAlignment="1" applyProtection="1">
      <alignment horizontal="left" vertical="center"/>
      <protection locked="0" hidden="1"/>
    </xf>
    <xf numFmtId="0" fontId="9" fillId="6" borderId="30" xfId="0" applyFont="1" applyFill="1" applyBorder="1" applyAlignment="1" applyProtection="1">
      <alignment horizontal="left" vertical="center" wrapText="1"/>
      <protection locked="0" hidden="1"/>
    </xf>
    <xf numFmtId="0" fontId="9" fillId="6" borderId="28" xfId="0" applyFont="1" applyFill="1" applyBorder="1" applyAlignment="1" applyProtection="1">
      <alignment horizontal="left" vertical="center" wrapText="1"/>
      <protection locked="0" hidden="1"/>
    </xf>
    <xf numFmtId="0" fontId="9" fillId="6" borderId="46" xfId="0" applyFont="1" applyFill="1" applyBorder="1" applyAlignment="1" applyProtection="1">
      <alignment horizontal="left" vertical="center" wrapText="1"/>
      <protection locked="0" hidden="1"/>
    </xf>
    <xf numFmtId="0" fontId="9" fillId="6" borderId="30" xfId="0" applyFont="1" applyFill="1" applyBorder="1" applyAlignment="1" applyProtection="1">
      <alignment vertical="center"/>
      <protection locked="0" hidden="1"/>
    </xf>
    <xf numFmtId="0" fontId="9" fillId="6" borderId="28" xfId="0" applyFont="1" applyFill="1" applyBorder="1" applyAlignment="1" applyProtection="1">
      <alignment vertical="center"/>
      <protection locked="0" hidden="1"/>
    </xf>
    <xf numFmtId="0" fontId="9" fillId="6" borderId="46" xfId="0" applyFont="1" applyFill="1" applyBorder="1" applyAlignment="1" applyProtection="1">
      <alignment vertical="center"/>
      <protection locked="0" hidden="1"/>
    </xf>
    <xf numFmtId="0" fontId="9" fillId="6" borderId="22" xfId="0" applyFont="1" applyFill="1" applyBorder="1" applyAlignment="1" applyProtection="1">
      <alignment horizontal="left" vertical="center" wrapText="1"/>
      <protection locked="0" hidden="1"/>
    </xf>
    <xf numFmtId="0" fontId="9" fillId="6" borderId="47"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wrapText="1"/>
      <protection locked="0" hidden="1"/>
    </xf>
    <xf numFmtId="0" fontId="9" fillId="6" borderId="34" xfId="0" applyFont="1" applyFill="1" applyBorder="1" applyAlignment="1" applyProtection="1">
      <alignment horizontal="left" vertical="center"/>
      <protection locked="0" hidden="1"/>
    </xf>
    <xf numFmtId="0" fontId="9" fillId="6" borderId="7" xfId="0" applyFont="1" applyFill="1" applyBorder="1" applyAlignment="1" applyProtection="1">
      <alignment horizontal="left" vertical="center"/>
      <protection locked="0" hidden="1"/>
    </xf>
    <xf numFmtId="0" fontId="9" fillId="6" borderId="44" xfId="0" applyFont="1" applyFill="1" applyBorder="1" applyAlignment="1" applyProtection="1">
      <alignment horizontal="left" vertical="center"/>
      <protection locked="0" hidden="1"/>
    </xf>
    <xf numFmtId="0" fontId="9" fillId="0" borderId="40" xfId="0" applyFont="1" applyBorder="1" applyAlignment="1" applyProtection="1">
      <alignment horizontal="center" vertical="center" wrapText="1"/>
      <protection locked="0" hidden="1"/>
    </xf>
    <xf numFmtId="0" fontId="9" fillId="0" borderId="24" xfId="0" applyFont="1" applyBorder="1" applyAlignment="1" applyProtection="1">
      <alignment horizontal="center" vertical="center" wrapText="1"/>
      <protection locked="0" hidden="1"/>
    </xf>
    <xf numFmtId="0" fontId="9" fillId="0" borderId="19" xfId="0" applyFont="1" applyBorder="1" applyAlignment="1" applyProtection="1">
      <alignment horizontal="center" vertical="center" wrapText="1"/>
      <protection locked="0" hidden="1"/>
    </xf>
    <xf numFmtId="0" fontId="9" fillId="0" borderId="21" xfId="0" applyFont="1" applyBorder="1" applyAlignment="1" applyProtection="1">
      <alignment horizontal="center" vertical="center" wrapText="1"/>
      <protection locked="0" hidden="1"/>
    </xf>
    <xf numFmtId="0" fontId="26" fillId="0" borderId="0" xfId="0" applyFont="1" applyFill="1" applyBorder="1" applyAlignment="1" applyProtection="1">
      <alignment horizontal="center" vertical="center" wrapText="1"/>
      <protection locked="0" hidden="1"/>
    </xf>
    <xf numFmtId="0" fontId="7" fillId="7" borderId="0" xfId="0" applyFont="1" applyFill="1" applyAlignment="1" applyProtection="1">
      <alignment horizontal="left" vertical="center" wrapText="1"/>
      <protection hidden="1"/>
    </xf>
    <xf numFmtId="0" fontId="7" fillId="0" borderId="0" xfId="0" applyFont="1" applyAlignment="1" applyProtection="1">
      <alignment horizontal="center" vertical="center"/>
      <protection hidden="1"/>
    </xf>
    <xf numFmtId="0" fontId="9" fillId="0" borderId="17" xfId="0" applyFont="1" applyFill="1" applyBorder="1" applyAlignment="1" applyProtection="1">
      <alignment horizontal="left" vertical="center"/>
      <protection locked="0" hidden="1"/>
    </xf>
    <xf numFmtId="0" fontId="9" fillId="0" borderId="16" xfId="0" applyFont="1" applyFill="1" applyBorder="1" applyAlignment="1" applyProtection="1">
      <alignment horizontal="left" vertical="center"/>
      <protection locked="0" hidden="1"/>
    </xf>
    <xf numFmtId="0" fontId="9" fillId="0" borderId="57" xfId="0" applyFont="1" applyFill="1" applyBorder="1" applyAlignment="1" applyProtection="1">
      <alignment horizontal="left" vertical="center"/>
      <protection locked="0" hidden="1"/>
    </xf>
    <xf numFmtId="0" fontId="9" fillId="6" borderId="32" xfId="0" applyFont="1" applyFill="1" applyBorder="1" applyAlignment="1" applyProtection="1">
      <alignment vertical="center" wrapText="1"/>
      <protection locked="0" hidden="1"/>
    </xf>
    <xf numFmtId="0" fontId="9" fillId="6" borderId="51" xfId="0" applyFont="1" applyFill="1" applyBorder="1" applyAlignment="1" applyProtection="1">
      <alignment vertical="center" wrapText="1"/>
      <protection locked="0" hidden="1"/>
    </xf>
    <xf numFmtId="0" fontId="11" fillId="0" borderId="0" xfId="0" applyFont="1" applyFill="1" applyBorder="1" applyAlignment="1" applyProtection="1">
      <alignment horizontal="center" vertical="center" shrinkToFit="1"/>
      <protection locked="0" hidden="1"/>
    </xf>
    <xf numFmtId="0" fontId="18" fillId="0" borderId="0" xfId="0" applyFont="1" applyFill="1" applyBorder="1" applyAlignment="1" applyProtection="1">
      <alignment horizontal="center" vertical="center" shrinkToFit="1"/>
      <protection locked="0" hidden="1"/>
    </xf>
    <xf numFmtId="0" fontId="20" fillId="0" borderId="7" xfId="0" applyFont="1" applyFill="1" applyBorder="1" applyAlignment="1" applyProtection="1">
      <alignment horizontal="center" vertical="center" wrapText="1"/>
      <protection locked="0" hidden="1"/>
    </xf>
    <xf numFmtId="0" fontId="7" fillId="0" borderId="28" xfId="0" applyFont="1" applyFill="1" applyBorder="1" applyAlignment="1" applyProtection="1">
      <alignment horizontal="center" vertical="center" wrapText="1"/>
      <protection locked="0" hidden="1"/>
    </xf>
    <xf numFmtId="0" fontId="86" fillId="0" borderId="33" xfId="0" applyFont="1" applyFill="1" applyBorder="1" applyAlignment="1" applyProtection="1">
      <alignment horizontal="center" vertical="center" wrapText="1"/>
      <protection locked="0" hidden="1"/>
    </xf>
    <xf numFmtId="0" fontId="86" fillId="0" borderId="32" xfId="0" applyFont="1" applyFill="1" applyBorder="1" applyAlignment="1" applyProtection="1">
      <alignment horizontal="center" vertical="center" wrapText="1"/>
      <protection locked="0" hidden="1"/>
    </xf>
    <xf numFmtId="0" fontId="86" fillId="0" borderId="34" xfId="0" applyFont="1" applyFill="1" applyBorder="1" applyAlignment="1" applyProtection="1">
      <alignment horizontal="center" vertical="center" wrapText="1"/>
      <protection locked="0" hidden="1"/>
    </xf>
    <xf numFmtId="0" fontId="86" fillId="0" borderId="7" xfId="0" applyFont="1" applyFill="1" applyBorder="1" applyAlignment="1" applyProtection="1">
      <alignment horizontal="center" vertical="center" wrapText="1"/>
      <protection locked="0" hidden="1"/>
    </xf>
    <xf numFmtId="0" fontId="7" fillId="6" borderId="31" xfId="0" applyFont="1" applyFill="1" applyBorder="1" applyAlignment="1" applyProtection="1">
      <alignment horizontal="left" vertical="center" wrapText="1"/>
      <protection locked="0" hidden="1"/>
    </xf>
    <xf numFmtId="0" fontId="8" fillId="6" borderId="32" xfId="0" applyFont="1" applyFill="1" applyBorder="1" applyAlignment="1" applyProtection="1">
      <alignment horizontal="left" vertical="center" wrapText="1"/>
      <protection locked="0" hidden="1"/>
    </xf>
    <xf numFmtId="0" fontId="8" fillId="6" borderId="51" xfId="0" applyFont="1" applyFill="1" applyBorder="1" applyAlignment="1" applyProtection="1">
      <alignment horizontal="left" vertical="center" wrapText="1"/>
      <protection locked="0" hidden="1"/>
    </xf>
    <xf numFmtId="0" fontId="7" fillId="0" borderId="0" xfId="0" applyFont="1" applyFill="1" applyAlignment="1" applyProtection="1">
      <alignment horizontal="center" vertical="center"/>
      <protection hidden="1"/>
    </xf>
    <xf numFmtId="0" fontId="7" fillId="0" borderId="19" xfId="0" applyFont="1" applyFill="1" applyBorder="1" applyAlignment="1" applyProtection="1">
      <alignment horizontal="center" vertical="center" wrapText="1"/>
      <protection locked="0" hidden="1"/>
    </xf>
    <xf numFmtId="0" fontId="7" fillId="0" borderId="21" xfId="0" applyFont="1" applyFill="1" applyBorder="1" applyAlignment="1" applyProtection="1">
      <alignment horizontal="center" vertical="center" wrapText="1"/>
      <protection locked="0" hidden="1"/>
    </xf>
    <xf numFmtId="0" fontId="7" fillId="0" borderId="7" xfId="0" applyFont="1" applyFill="1" applyBorder="1" applyAlignment="1" applyProtection="1">
      <alignment horizontal="center" vertical="center" wrapText="1"/>
      <protection locked="0" hidden="1"/>
    </xf>
    <xf numFmtId="0" fontId="86" fillId="0" borderId="26" xfId="0" applyFont="1" applyFill="1" applyBorder="1" applyAlignment="1" applyProtection="1">
      <alignment horizontal="center" vertical="center" wrapText="1"/>
      <protection locked="0" hidden="1"/>
    </xf>
    <xf numFmtId="0" fontId="86" fillId="0" borderId="29" xfId="0" applyFont="1" applyFill="1" applyBorder="1" applyAlignment="1" applyProtection="1">
      <alignment horizontal="center" vertical="center" wrapText="1"/>
      <protection locked="0" hidden="1"/>
    </xf>
    <xf numFmtId="0" fontId="86" fillId="0" borderId="28" xfId="0" applyFont="1" applyFill="1" applyBorder="1" applyAlignment="1" applyProtection="1">
      <alignment horizontal="center" vertical="center" wrapText="1"/>
      <protection locked="0" hidden="1"/>
    </xf>
    <xf numFmtId="0" fontId="86" fillId="0" borderId="25" xfId="0" applyFont="1" applyFill="1" applyBorder="1" applyAlignment="1" applyProtection="1">
      <alignment horizontal="center" vertical="center" wrapText="1"/>
      <protection locked="0" hidden="1"/>
    </xf>
    <xf numFmtId="0" fontId="24" fillId="2" borderId="45" xfId="0" applyFont="1" applyFill="1" applyBorder="1" applyAlignment="1" applyProtection="1">
      <alignment horizontal="center" vertical="center" wrapText="1"/>
      <protection locked="0" hidden="1"/>
    </xf>
    <xf numFmtId="0" fontId="24" fillId="2" borderId="46" xfId="0" applyFont="1" applyFill="1" applyBorder="1" applyAlignment="1" applyProtection="1">
      <alignment horizontal="center" vertical="center" wrapText="1"/>
      <protection locked="0" hidden="1"/>
    </xf>
    <xf numFmtId="0" fontId="7" fillId="0" borderId="0" xfId="40" applyFont="1" applyAlignment="1" applyProtection="1">
      <alignment horizontal="left" vertical="center"/>
      <protection locked="0" hidden="1"/>
    </xf>
    <xf numFmtId="0" fontId="7" fillId="0" borderId="33" xfId="40" applyFont="1" applyBorder="1" applyAlignment="1" applyProtection="1">
      <alignment horizontal="left" vertical="center" wrapText="1"/>
      <protection locked="0" hidden="1"/>
    </xf>
    <xf numFmtId="0" fontId="7" fillId="0" borderId="32" xfId="40" applyFont="1" applyBorder="1" applyAlignment="1" applyProtection="1">
      <alignment horizontal="left" vertical="center" wrapText="1"/>
      <protection locked="0" hidden="1"/>
    </xf>
    <xf numFmtId="0" fontId="7" fillId="0" borderId="34" xfId="40" applyFont="1" applyBorder="1" applyAlignment="1" applyProtection="1">
      <alignment horizontal="left" vertical="center" wrapText="1"/>
      <protection locked="0" hidden="1"/>
    </xf>
    <xf numFmtId="0" fontId="7" fillId="0" borderId="41" xfId="40" applyFont="1" applyBorder="1" applyAlignment="1" applyProtection="1">
      <alignment horizontal="left" vertical="center" wrapText="1"/>
      <protection locked="0" hidden="1"/>
    </xf>
    <xf numFmtId="0" fontId="7" fillId="0" borderId="35" xfId="40" applyFont="1" applyBorder="1" applyAlignment="1" applyProtection="1">
      <alignment horizontal="left" vertical="center" wrapText="1"/>
      <protection locked="0" hidden="1"/>
    </xf>
    <xf numFmtId="0" fontId="7" fillId="0" borderId="87" xfId="40" applyFont="1" applyBorder="1" applyAlignment="1" applyProtection="1">
      <alignment horizontal="left" vertical="center" wrapText="1"/>
      <protection locked="0" hidden="1"/>
    </xf>
    <xf numFmtId="0" fontId="7" fillId="0" borderId="20" xfId="40" applyFont="1" applyBorder="1" applyAlignment="1" applyProtection="1">
      <alignment horizontal="left" vertical="center" wrapText="1"/>
      <protection locked="0" hidden="1"/>
    </xf>
    <xf numFmtId="0" fontId="7" fillId="0" borderId="22" xfId="40" applyFont="1" applyBorder="1" applyAlignment="1" applyProtection="1">
      <alignment horizontal="left" vertical="center" wrapText="1"/>
      <protection locked="0" hidden="1"/>
    </xf>
    <xf numFmtId="0" fontId="7" fillId="0" borderId="23" xfId="40" applyFont="1" applyBorder="1" applyAlignment="1" applyProtection="1">
      <alignment horizontal="left" vertical="center" wrapText="1"/>
      <protection locked="0" hidden="1"/>
    </xf>
    <xf numFmtId="0" fontId="7" fillId="0" borderId="29" xfId="40" applyFont="1" applyBorder="1" applyAlignment="1" applyProtection="1">
      <alignment horizontal="left" vertical="center" wrapText="1"/>
      <protection locked="0" hidden="1"/>
    </xf>
    <xf numFmtId="0" fontId="7" fillId="0" borderId="30" xfId="40" applyFont="1" applyBorder="1" applyAlignment="1" applyProtection="1">
      <alignment horizontal="left" vertical="center" wrapText="1"/>
      <protection locked="0" hidden="1"/>
    </xf>
    <xf numFmtId="0" fontId="55" fillId="6" borderId="22" xfId="40" applyFont="1" applyFill="1" applyBorder="1" applyAlignment="1" applyProtection="1">
      <alignment horizontal="left" vertical="top" wrapText="1"/>
      <protection locked="0" hidden="1"/>
    </xf>
    <xf numFmtId="0" fontId="9" fillId="6" borderId="35" xfId="40" applyFont="1" applyFill="1" applyBorder="1" applyAlignment="1" applyProtection="1">
      <alignment horizontal="left" vertical="top" wrapText="1"/>
      <protection locked="0" hidden="1"/>
    </xf>
    <xf numFmtId="0" fontId="9" fillId="6" borderId="47" xfId="40" applyFont="1" applyFill="1" applyBorder="1" applyAlignment="1" applyProtection="1">
      <alignment horizontal="left" vertical="top" wrapText="1"/>
      <protection locked="0" hidden="1"/>
    </xf>
    <xf numFmtId="0" fontId="9" fillId="6" borderId="26" xfId="40" applyFont="1" applyFill="1" applyBorder="1" applyAlignment="1" applyProtection="1">
      <alignment horizontal="left" vertical="top" wrapText="1"/>
      <protection locked="0" hidden="1"/>
    </xf>
    <xf numFmtId="0" fontId="9" fillId="6" borderId="0" xfId="40" applyFont="1" applyFill="1" applyBorder="1" applyAlignment="1" applyProtection="1">
      <alignment horizontal="left" vertical="top" wrapText="1"/>
      <protection locked="0" hidden="1"/>
    </xf>
    <xf numFmtId="0" fontId="9" fillId="6" borderId="88" xfId="40" applyFont="1" applyFill="1" applyBorder="1" applyAlignment="1" applyProtection="1">
      <alignment horizontal="left" vertical="top" wrapText="1"/>
      <protection locked="0" hidden="1"/>
    </xf>
    <xf numFmtId="0" fontId="9" fillId="6" borderId="36" xfId="40" applyFont="1" applyFill="1" applyBorder="1" applyAlignment="1" applyProtection="1">
      <alignment horizontal="left" vertical="top" wrapText="1"/>
      <protection locked="0" hidden="1"/>
    </xf>
    <xf numFmtId="0" fontId="9" fillId="6" borderId="8" xfId="40" applyFont="1" applyFill="1" applyBorder="1" applyAlignment="1" applyProtection="1">
      <alignment horizontal="left" vertical="top" wrapText="1"/>
      <protection locked="0" hidden="1"/>
    </xf>
    <xf numFmtId="0" fontId="9" fillId="6" borderId="48" xfId="40" applyFont="1" applyFill="1" applyBorder="1" applyAlignment="1" applyProtection="1">
      <alignment horizontal="left" vertical="top" wrapText="1"/>
      <protection locked="0" hidden="1"/>
    </xf>
    <xf numFmtId="0" fontId="7" fillId="0" borderId="15" xfId="40" applyFont="1" applyBorder="1" applyAlignment="1" applyProtection="1">
      <alignment horizontal="left" vertical="top" wrapText="1"/>
      <protection locked="0" hidden="1"/>
    </xf>
    <xf numFmtId="0" fontId="7" fillId="0" borderId="16" xfId="40" applyFont="1" applyBorder="1" applyAlignment="1" applyProtection="1">
      <alignment horizontal="left" vertical="top" wrapText="1"/>
      <protection locked="0" hidden="1"/>
    </xf>
    <xf numFmtId="0" fontId="7" fillId="0" borderId="17" xfId="40" applyFont="1" applyBorder="1" applyAlignment="1" applyProtection="1">
      <alignment horizontal="left" vertical="top" wrapText="1"/>
      <protection locked="0" hidden="1"/>
    </xf>
    <xf numFmtId="0" fontId="7" fillId="0" borderId="18" xfId="40" applyFont="1" applyBorder="1" applyAlignment="1" applyProtection="1">
      <alignment horizontal="left" vertical="top" wrapText="1"/>
      <protection locked="0" hidden="1"/>
    </xf>
    <xf numFmtId="0" fontId="7" fillId="0" borderId="7" xfId="40" applyFont="1" applyBorder="1" applyAlignment="1" applyProtection="1">
      <alignment horizontal="center" vertical="center" wrapText="1"/>
      <protection locked="0" hidden="1"/>
    </xf>
    <xf numFmtId="0" fontId="7" fillId="0" borderId="90" xfId="40" applyFont="1" applyBorder="1" applyAlignment="1" applyProtection="1">
      <alignment horizontal="center" vertical="center" wrapText="1"/>
      <protection locked="0" hidden="1"/>
    </xf>
    <xf numFmtId="0" fontId="7" fillId="0" borderId="45" xfId="40" applyFont="1" applyBorder="1" applyAlignment="1" applyProtection="1">
      <alignment horizontal="center" vertical="center" wrapText="1"/>
      <protection locked="0" hidden="1"/>
    </xf>
    <xf numFmtId="0" fontId="7" fillId="0" borderId="46" xfId="40" applyFont="1" applyBorder="1" applyAlignment="1" applyProtection="1">
      <alignment horizontal="center" vertical="center" wrapText="1"/>
      <protection locked="0" hidden="1"/>
    </xf>
    <xf numFmtId="0" fontId="17" fillId="0" borderId="35" xfId="40" applyFont="1" applyFill="1" applyBorder="1" applyAlignment="1" applyProtection="1">
      <alignment horizontal="left" vertical="center" shrinkToFit="1"/>
      <protection locked="0" hidden="1"/>
    </xf>
    <xf numFmtId="0" fontId="7" fillId="0" borderId="5" xfId="40" applyFont="1" applyBorder="1" applyAlignment="1" applyProtection="1">
      <alignment horizontal="center" vertical="center" wrapText="1"/>
      <protection locked="0" hidden="1"/>
    </xf>
    <xf numFmtId="0" fontId="7" fillId="0" borderId="25" xfId="40" applyFont="1" applyBorder="1" applyAlignment="1" applyProtection="1">
      <alignment horizontal="center" vertical="center" wrapText="1"/>
      <protection locked="0" hidden="1"/>
    </xf>
    <xf numFmtId="0" fontId="7" fillId="0" borderId="28" xfId="40" applyFont="1" applyBorder="1" applyAlignment="1" applyProtection="1">
      <alignment horizontal="center" vertical="center" wrapText="1"/>
      <protection locked="0" hidden="1"/>
    </xf>
    <xf numFmtId="0" fontId="7" fillId="0" borderId="22" xfId="40" applyFont="1" applyBorder="1" applyAlignment="1" applyProtection="1">
      <alignment horizontal="center" vertical="center" wrapText="1"/>
      <protection locked="0" hidden="1"/>
    </xf>
    <xf numFmtId="0" fontId="7" fillId="0" borderId="23" xfId="40" applyFont="1" applyBorder="1" applyAlignment="1" applyProtection="1">
      <alignment horizontal="center" vertical="center" wrapText="1"/>
      <protection locked="0" hidden="1"/>
    </xf>
    <xf numFmtId="0" fontId="7" fillId="0" borderId="26" xfId="40" applyFont="1" applyBorder="1" applyAlignment="1" applyProtection="1">
      <alignment horizontal="center" vertical="center" wrapText="1"/>
      <protection locked="0" hidden="1"/>
    </xf>
    <xf numFmtId="0" fontId="7" fillId="0" borderId="27" xfId="40" applyFont="1" applyBorder="1" applyAlignment="1" applyProtection="1">
      <alignment horizontal="center" vertical="center" wrapText="1"/>
      <protection locked="0" hidden="1"/>
    </xf>
    <xf numFmtId="0" fontId="7" fillId="0" borderId="7" xfId="40" applyFont="1" applyFill="1" applyBorder="1" applyAlignment="1" applyProtection="1">
      <alignment horizontal="center" vertical="center" wrapText="1"/>
      <protection locked="0" hidden="1"/>
    </xf>
    <xf numFmtId="0" fontId="7" fillId="0" borderId="5" xfId="40" applyFont="1" applyFill="1" applyBorder="1" applyAlignment="1" applyProtection="1">
      <alignment horizontal="center" vertical="center" wrapText="1"/>
      <protection locked="0" hidden="1"/>
    </xf>
    <xf numFmtId="0" fontId="7" fillId="0" borderId="25" xfId="40" applyFont="1" applyFill="1" applyBorder="1" applyAlignment="1" applyProtection="1">
      <alignment horizontal="center" vertical="center" wrapText="1"/>
      <protection locked="0" hidden="1"/>
    </xf>
    <xf numFmtId="0" fontId="7" fillId="0" borderId="28" xfId="40" applyFont="1" applyFill="1" applyBorder="1" applyAlignment="1" applyProtection="1">
      <alignment horizontal="center" vertical="center" wrapText="1"/>
      <protection locked="0" hidden="1"/>
    </xf>
    <xf numFmtId="0" fontId="17" fillId="0" borderId="5" xfId="40" applyFont="1" applyFill="1" applyBorder="1" applyAlignment="1" applyProtection="1">
      <alignment horizontal="center" vertical="center" wrapText="1"/>
      <protection locked="0" hidden="1"/>
    </xf>
    <xf numFmtId="0" fontId="17" fillId="0" borderId="25" xfId="40" applyFont="1" applyFill="1" applyBorder="1" applyAlignment="1" applyProtection="1">
      <alignment horizontal="center" vertical="center" wrapText="1"/>
      <protection locked="0" hidden="1"/>
    </xf>
    <xf numFmtId="0" fontId="17" fillId="0" borderId="28" xfId="40" applyFont="1" applyFill="1" applyBorder="1" applyAlignment="1" applyProtection="1">
      <alignment horizontal="center" vertical="center" wrapText="1"/>
      <protection locked="0" hidden="1"/>
    </xf>
    <xf numFmtId="0" fontId="7" fillId="0" borderId="40" xfId="40" applyFont="1" applyBorder="1" applyAlignment="1" applyProtection="1">
      <alignment horizontal="center" vertical="center" wrapText="1"/>
      <protection locked="0" hidden="1"/>
    </xf>
    <xf numFmtId="0" fontId="7" fillId="0" borderId="24" xfId="40" applyFont="1" applyBorder="1" applyAlignment="1" applyProtection="1">
      <alignment horizontal="center" vertical="center" wrapText="1"/>
      <protection locked="0" hidden="1"/>
    </xf>
    <xf numFmtId="0" fontId="7" fillId="0" borderId="19" xfId="40" applyFont="1" applyBorder="1" applyAlignment="1" applyProtection="1">
      <alignment horizontal="center" vertical="center" wrapText="1"/>
      <protection locked="0" hidden="1"/>
    </xf>
    <xf numFmtId="0" fontId="7" fillId="0" borderId="29" xfId="40" applyFont="1" applyBorder="1" applyAlignment="1" applyProtection="1">
      <alignment horizontal="center" vertical="center" wrapText="1"/>
      <protection locked="0" hidden="1"/>
    </xf>
    <xf numFmtId="0" fontId="7" fillId="0" borderId="30" xfId="40" applyFont="1" applyBorder="1" applyAlignment="1" applyProtection="1">
      <alignment horizontal="center" vertical="center" wrapText="1"/>
      <protection locked="0" hidden="1"/>
    </xf>
    <xf numFmtId="0" fontId="19" fillId="0" borderId="33" xfId="40" applyFont="1" applyBorder="1" applyAlignment="1" applyProtection="1">
      <alignment horizontal="center" vertical="center" wrapText="1"/>
      <protection locked="0" hidden="1"/>
    </xf>
    <xf numFmtId="0" fontId="19" fillId="0" borderId="32" xfId="40" applyFont="1" applyBorder="1" applyAlignment="1" applyProtection="1">
      <alignment horizontal="center" vertical="center" wrapText="1"/>
      <protection locked="0" hidden="1"/>
    </xf>
    <xf numFmtId="0" fontId="19" fillId="0" borderId="34" xfId="40" applyFont="1" applyBorder="1" applyAlignment="1" applyProtection="1">
      <alignment horizontal="center" vertical="center" wrapText="1"/>
      <protection locked="0" hidden="1"/>
    </xf>
    <xf numFmtId="0" fontId="19" fillId="0" borderId="7" xfId="40" applyFont="1" applyBorder="1" applyAlignment="1" applyProtection="1">
      <alignment horizontal="center" vertical="center" wrapText="1"/>
      <protection locked="0" hidden="1"/>
    </xf>
    <xf numFmtId="0" fontId="7" fillId="0" borderId="35" xfId="40" applyFont="1" applyBorder="1" applyAlignment="1" applyProtection="1">
      <alignment horizontal="center" vertical="center" wrapText="1"/>
      <protection locked="0" hidden="1"/>
    </xf>
    <xf numFmtId="0" fontId="7" fillId="0" borderId="20" xfId="40" applyFont="1" applyBorder="1" applyAlignment="1" applyProtection="1">
      <alignment horizontal="center" vertical="center" wrapText="1"/>
      <protection locked="0" hidden="1"/>
    </xf>
    <xf numFmtId="0" fontId="19" fillId="0" borderId="37" xfId="40" applyFont="1" applyBorder="1" applyAlignment="1" applyProtection="1">
      <alignment horizontal="center" vertical="center" wrapText="1"/>
      <protection locked="0" hidden="1"/>
    </xf>
    <xf numFmtId="0" fontId="19" fillId="0" borderId="43" xfId="40" applyFont="1" applyBorder="1" applyAlignment="1" applyProtection="1">
      <alignment horizontal="center" vertical="center" wrapText="1"/>
      <protection locked="0" hidden="1"/>
    </xf>
    <xf numFmtId="0" fontId="19" fillId="0" borderId="31" xfId="40" applyFont="1" applyBorder="1" applyAlignment="1" applyProtection="1">
      <alignment horizontal="center" vertical="center" wrapText="1"/>
      <protection locked="0" hidden="1"/>
    </xf>
    <xf numFmtId="0" fontId="7" fillId="0" borderId="8" xfId="40" applyFont="1" applyBorder="1" applyAlignment="1" applyProtection="1">
      <alignment horizontal="center" vertical="center" shrinkToFit="1"/>
      <protection locked="0" hidden="1"/>
    </xf>
    <xf numFmtId="0" fontId="95" fillId="6" borderId="8" xfId="40" applyFont="1" applyFill="1" applyBorder="1" applyAlignment="1" applyProtection="1">
      <alignment horizontal="center" vertical="center" shrinkToFit="1"/>
      <protection locked="0" hidden="1"/>
    </xf>
    <xf numFmtId="0" fontId="7" fillId="0" borderId="8" xfId="40" applyFont="1" applyBorder="1" applyAlignment="1" applyProtection="1">
      <alignment horizontal="left" vertical="center" shrinkToFit="1"/>
      <protection locked="0" hidden="1"/>
    </xf>
    <xf numFmtId="14" fontId="19" fillId="0" borderId="7" xfId="40" applyNumberFormat="1" applyFont="1" applyBorder="1" applyAlignment="1" applyProtection="1">
      <alignment horizontal="center" vertical="center" wrapText="1"/>
      <protection locked="0" hidden="1"/>
    </xf>
    <xf numFmtId="0" fontId="19" fillId="0" borderId="44" xfId="40" applyFont="1" applyBorder="1" applyAlignment="1" applyProtection="1">
      <alignment horizontal="center" vertical="center" wrapText="1"/>
      <protection locked="0" hidden="1"/>
    </xf>
    <xf numFmtId="0" fontId="7" fillId="0" borderId="21" xfId="40" applyFont="1" applyBorder="1" applyAlignment="1" applyProtection="1">
      <alignment horizontal="center" vertical="center" wrapText="1"/>
      <protection locked="0" hidden="1"/>
    </xf>
    <xf numFmtId="0" fontId="7" fillId="0" borderId="44" xfId="40" applyFont="1" applyBorder="1" applyAlignment="1" applyProtection="1">
      <alignment horizontal="center" vertical="center" wrapText="1"/>
      <protection locked="0" hidden="1"/>
    </xf>
    <xf numFmtId="0" fontId="19" fillId="0" borderId="39" xfId="40" applyFont="1" applyBorder="1" applyAlignment="1" applyProtection="1">
      <alignment horizontal="center" vertical="center" wrapText="1"/>
      <protection locked="0" hidden="1"/>
    </xf>
    <xf numFmtId="0" fontId="19" fillId="0" borderId="12" xfId="40" applyFont="1" applyBorder="1" applyAlignment="1" applyProtection="1">
      <alignment horizontal="center" vertical="center" wrapText="1"/>
      <protection locked="0" hidden="1"/>
    </xf>
    <xf numFmtId="0" fontId="19" fillId="0" borderId="11" xfId="40" applyFont="1" applyBorder="1" applyAlignment="1" applyProtection="1">
      <alignment horizontal="center" vertical="center" wrapText="1"/>
      <protection locked="0" hidden="1"/>
    </xf>
    <xf numFmtId="0" fontId="19" fillId="0" borderId="13" xfId="40" applyFont="1" applyBorder="1" applyAlignment="1" applyProtection="1">
      <alignment horizontal="center" vertical="center" wrapText="1"/>
      <protection locked="0" hidden="1"/>
    </xf>
    <xf numFmtId="0" fontId="12" fillId="0" borderId="42" xfId="40" applyFont="1" applyBorder="1" applyAlignment="1" applyProtection="1">
      <alignment horizontal="center" vertical="center" wrapText="1"/>
      <protection locked="0" hidden="1"/>
    </xf>
    <xf numFmtId="0" fontId="12" fillId="0" borderId="14" xfId="40" applyFont="1" applyBorder="1" applyAlignment="1" applyProtection="1">
      <alignment horizontal="center" vertical="center" wrapText="1"/>
      <protection locked="0" hidden="1"/>
    </xf>
    <xf numFmtId="0" fontId="12" fillId="0" borderId="29" xfId="40" applyFont="1" applyBorder="1" applyAlignment="1" applyProtection="1">
      <alignment horizontal="center" vertical="center" wrapText="1"/>
      <protection locked="0" hidden="1"/>
    </xf>
    <xf numFmtId="0" fontId="12" fillId="0" borderId="20" xfId="40" applyFont="1" applyBorder="1" applyAlignment="1" applyProtection="1">
      <alignment horizontal="center" vertical="center" wrapText="1"/>
      <protection locked="0" hidden="1"/>
    </xf>
    <xf numFmtId="0" fontId="20" fillId="0" borderId="14" xfId="40" applyFont="1" applyBorder="1" applyAlignment="1" applyProtection="1">
      <alignment horizontal="center" vertical="center" wrapText="1"/>
      <protection locked="0" hidden="1"/>
    </xf>
    <xf numFmtId="0" fontId="20" fillId="0" borderId="10" xfId="40" applyFont="1" applyBorder="1" applyAlignment="1" applyProtection="1">
      <alignment horizontal="center" vertical="center" wrapText="1"/>
      <protection locked="0" hidden="1"/>
    </xf>
    <xf numFmtId="0" fontId="20" fillId="0" borderId="20" xfId="40" applyFont="1" applyBorder="1" applyAlignment="1" applyProtection="1">
      <alignment horizontal="center" vertical="center" wrapText="1"/>
      <protection locked="0" hidden="1"/>
    </xf>
    <xf numFmtId="0" fontId="20" fillId="0" borderId="30" xfId="40" applyFont="1" applyBorder="1" applyAlignment="1" applyProtection="1">
      <alignment horizontal="center" vertical="center" wrapText="1"/>
      <protection locked="0" hidden="1"/>
    </xf>
    <xf numFmtId="0" fontId="64" fillId="0" borderId="8" xfId="0" applyFont="1" applyFill="1" applyBorder="1" applyAlignment="1" applyProtection="1">
      <alignment horizontal="left" vertical="center" shrinkToFit="1"/>
      <protection locked="0" hidden="1"/>
    </xf>
    <xf numFmtId="0" fontId="64" fillId="0" borderId="9" xfId="0" applyFont="1" applyFill="1" applyBorder="1" applyAlignment="1" applyProtection="1">
      <alignment horizontal="center" vertical="center" wrapText="1"/>
      <protection locked="0" hidden="1"/>
    </xf>
    <xf numFmtId="0" fontId="64" fillId="0" borderId="10" xfId="0" applyFont="1" applyFill="1" applyBorder="1" applyAlignment="1" applyProtection="1">
      <alignment horizontal="center" vertical="center" wrapText="1"/>
      <protection locked="0" hidden="1"/>
    </xf>
    <xf numFmtId="0" fontId="64" fillId="0" borderId="37" xfId="0" applyFont="1" applyFill="1" applyBorder="1" applyAlignment="1" applyProtection="1">
      <alignment horizontal="center" vertical="center"/>
      <protection locked="0" hidden="1"/>
    </xf>
    <xf numFmtId="0" fontId="64" fillId="0" borderId="37" xfId="0" applyFont="1" applyFill="1" applyBorder="1" applyAlignment="1" applyProtection="1">
      <alignment horizontal="center" vertical="center" shrinkToFit="1"/>
      <protection locked="0" hidden="1"/>
    </xf>
    <xf numFmtId="0" fontId="94" fillId="0" borderId="8" xfId="0" applyFont="1" applyFill="1" applyBorder="1" applyAlignment="1" applyProtection="1">
      <alignment horizontal="center" vertical="center" shrinkToFit="1"/>
      <protection locked="0" hidden="1"/>
    </xf>
    <xf numFmtId="0" fontId="64" fillId="6" borderId="8" xfId="0" applyFont="1" applyFill="1" applyBorder="1" applyAlignment="1" applyProtection="1">
      <alignment horizontal="center" vertical="center" shrinkToFit="1"/>
      <protection locked="0" hidden="1"/>
    </xf>
    <xf numFmtId="0" fontId="64" fillId="0" borderId="8" xfId="0" applyFont="1" applyFill="1" applyBorder="1" applyAlignment="1" applyProtection="1">
      <alignment horizontal="center" vertical="center" shrinkToFit="1"/>
      <protection locked="0" hidden="1"/>
    </xf>
    <xf numFmtId="0" fontId="64" fillId="0" borderId="37" xfId="0" applyFont="1" applyFill="1" applyBorder="1" applyAlignment="1" applyProtection="1">
      <alignment horizontal="center" vertical="center" wrapText="1"/>
      <protection locked="0" hidden="1"/>
    </xf>
    <xf numFmtId="0" fontId="64" fillId="0" borderId="43"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center" vertical="top" wrapText="1"/>
      <protection locked="0" hidden="1"/>
    </xf>
    <xf numFmtId="0" fontId="64" fillId="0" borderId="16" xfId="0" applyFont="1" applyFill="1" applyBorder="1" applyAlignment="1" applyProtection="1">
      <alignment horizontal="center" vertical="top" wrapText="1"/>
      <protection locked="0" hidden="1"/>
    </xf>
    <xf numFmtId="0" fontId="64" fillId="0" borderId="17" xfId="0" applyFont="1" applyFill="1" applyBorder="1" applyAlignment="1" applyProtection="1">
      <alignment horizontal="center" vertical="center" wrapText="1"/>
      <protection locked="0" hidden="1"/>
    </xf>
    <xf numFmtId="0" fontId="64" fillId="0" borderId="16" xfId="0" applyFont="1" applyFill="1" applyBorder="1" applyAlignment="1" applyProtection="1">
      <alignment horizontal="center" vertical="center" wrapText="1"/>
      <protection locked="0" hidden="1"/>
    </xf>
    <xf numFmtId="0" fontId="64" fillId="0" borderId="18" xfId="0" applyFont="1" applyFill="1" applyBorder="1" applyAlignment="1" applyProtection="1">
      <alignment horizontal="center" vertical="center" wrapText="1"/>
      <protection locked="0" hidden="1"/>
    </xf>
    <xf numFmtId="0" fontId="64" fillId="0" borderId="38" xfId="0" applyFont="1" applyFill="1" applyBorder="1" applyAlignment="1" applyProtection="1">
      <alignment horizontal="center" vertical="center"/>
      <protection locked="0" hidden="1"/>
    </xf>
    <xf numFmtId="0" fontId="64" fillId="0" borderId="38" xfId="0" applyFont="1" applyFill="1" applyBorder="1" applyAlignment="1" applyProtection="1">
      <alignment horizontal="center" vertical="center" shrinkToFit="1"/>
      <protection locked="0" hidden="1"/>
    </xf>
    <xf numFmtId="14" fontId="70" fillId="0" borderId="38" xfId="0" applyNumberFormat="1" applyFont="1" applyFill="1" applyBorder="1" applyAlignment="1" applyProtection="1">
      <alignment horizontal="center" vertical="center" wrapText="1"/>
      <protection locked="0" hidden="1"/>
    </xf>
    <xf numFmtId="0" fontId="70" fillId="0" borderId="50" xfId="0" applyFont="1" applyFill="1" applyBorder="1" applyAlignment="1" applyProtection="1">
      <alignment horizontal="center" vertical="center" wrapText="1"/>
      <protection locked="0" hidden="1"/>
    </xf>
    <xf numFmtId="0" fontId="64" fillId="0" borderId="46" xfId="0" applyFont="1" applyFill="1" applyBorder="1" applyAlignment="1" applyProtection="1">
      <alignment horizontal="center" vertical="center" wrapText="1"/>
      <protection locked="0" hidden="1"/>
    </xf>
    <xf numFmtId="0" fontId="62" fillId="0" borderId="22" xfId="0" applyFont="1" applyFill="1" applyBorder="1" applyAlignment="1" applyProtection="1">
      <alignment horizontal="center" vertical="center" wrapText="1"/>
      <protection locked="0" hidden="1"/>
    </xf>
    <xf numFmtId="0" fontId="62" fillId="0" borderId="35" xfId="0" applyFont="1" applyFill="1" applyBorder="1" applyAlignment="1" applyProtection="1">
      <alignment horizontal="center" vertical="center" wrapText="1"/>
      <protection locked="0" hidden="1"/>
    </xf>
    <xf numFmtId="0" fontId="62" fillId="0" borderId="23" xfId="0" applyFont="1" applyFill="1" applyBorder="1" applyAlignment="1" applyProtection="1">
      <alignment horizontal="center" vertical="center" wrapText="1"/>
      <protection locked="0" hidden="1"/>
    </xf>
    <xf numFmtId="0" fontId="62" fillId="0" borderId="7" xfId="0" applyFont="1" applyFill="1" applyBorder="1" applyAlignment="1" applyProtection="1">
      <alignment horizontal="center" vertical="center" wrapText="1"/>
      <protection locked="0" hidden="1"/>
    </xf>
    <xf numFmtId="0" fontId="62" fillId="0" borderId="44" xfId="0" applyFont="1" applyFill="1" applyBorder="1" applyAlignment="1" applyProtection="1">
      <alignment horizontal="center" vertical="center" wrapText="1"/>
      <protection locked="0" hidden="1"/>
    </xf>
    <xf numFmtId="0" fontId="91" fillId="0" borderId="5" xfId="0" applyFont="1" applyFill="1" applyBorder="1" applyAlignment="1" applyProtection="1">
      <alignment horizontal="center" vertical="center" wrapText="1"/>
      <protection locked="0" hidden="1"/>
    </xf>
    <xf numFmtId="0" fontId="91" fillId="0" borderId="25" xfId="0" applyFont="1" applyFill="1" applyBorder="1" applyAlignment="1" applyProtection="1">
      <alignment horizontal="center" vertical="center" wrapText="1"/>
      <protection locked="0" hidden="1"/>
    </xf>
    <xf numFmtId="0" fontId="91" fillId="0" borderId="28" xfId="0" applyFont="1" applyFill="1" applyBorder="1" applyAlignment="1" applyProtection="1">
      <alignment horizontal="center" vertical="center" wrapText="1"/>
      <protection locked="0" hidden="1"/>
    </xf>
    <xf numFmtId="0" fontId="64" fillId="0" borderId="0" xfId="0" applyFont="1" applyFill="1" applyAlignment="1" applyProtection="1">
      <alignment horizontal="left" vertical="center"/>
      <protection locked="0" hidden="1"/>
    </xf>
    <xf numFmtId="0" fontId="17" fillId="0" borderId="0" xfId="0" applyFont="1" applyFill="1" applyBorder="1" applyAlignment="1" applyProtection="1">
      <alignment horizontal="center" vertical="center" wrapText="1"/>
      <protection locked="0" hidden="1"/>
    </xf>
    <xf numFmtId="0" fontId="62" fillId="0" borderId="21" xfId="0" applyFont="1" applyFill="1" applyBorder="1" applyAlignment="1" applyProtection="1">
      <alignment horizontal="center" vertical="center" wrapText="1"/>
      <protection locked="0" hidden="1"/>
    </xf>
    <xf numFmtId="0" fontId="62" fillId="0" borderId="24" xfId="0" applyFont="1" applyFill="1" applyBorder="1" applyAlignment="1" applyProtection="1">
      <alignment horizontal="center" vertical="center" wrapText="1"/>
      <protection locked="0" hidden="1"/>
    </xf>
    <xf numFmtId="0" fontId="62" fillId="0" borderId="19" xfId="0" applyFont="1" applyFill="1" applyBorder="1" applyAlignment="1" applyProtection="1">
      <alignment horizontal="center" vertical="center" wrapText="1"/>
      <protection locked="0" hidden="1"/>
    </xf>
    <xf numFmtId="0" fontId="62" fillId="0" borderId="5" xfId="0" applyFont="1" applyFill="1" applyBorder="1" applyAlignment="1" applyProtection="1">
      <alignment horizontal="center" vertical="center" wrapText="1"/>
      <protection locked="0" hidden="1"/>
    </xf>
    <xf numFmtId="0" fontId="62" fillId="0" borderId="25" xfId="0" applyFont="1" applyFill="1" applyBorder="1" applyAlignment="1" applyProtection="1">
      <alignment horizontal="center" vertical="center" wrapText="1"/>
      <protection locked="0" hidden="1"/>
    </xf>
    <xf numFmtId="0" fontId="62" fillId="0" borderId="28" xfId="0" applyFont="1" applyFill="1" applyBorder="1" applyAlignment="1" applyProtection="1">
      <alignment horizontal="center" vertical="center" wrapText="1"/>
      <protection locked="0" hidden="1"/>
    </xf>
    <xf numFmtId="0" fontId="62" fillId="0" borderId="23" xfId="0" applyFont="1" applyFill="1" applyBorder="1" applyProtection="1">
      <alignment vertical="center"/>
      <protection locked="0" hidden="1"/>
    </xf>
    <xf numFmtId="0" fontId="70" fillId="0" borderId="32" xfId="0" applyFont="1" applyFill="1" applyBorder="1" applyAlignment="1" applyProtection="1">
      <alignment horizontal="left" vertical="center" shrinkToFit="1"/>
      <protection locked="0" hidden="1"/>
    </xf>
    <xf numFmtId="0" fontId="64" fillId="6" borderId="22" xfId="0" applyFont="1" applyFill="1" applyBorder="1" applyAlignment="1" applyProtection="1">
      <alignment horizontal="left" vertical="top" wrapText="1"/>
      <protection locked="0" hidden="1"/>
    </xf>
    <xf numFmtId="0" fontId="64" fillId="6" borderId="35" xfId="0" applyFont="1" applyFill="1" applyBorder="1" applyAlignment="1" applyProtection="1">
      <alignment horizontal="left" vertical="top" wrapText="1"/>
      <protection locked="0" hidden="1"/>
    </xf>
    <xf numFmtId="0" fontId="64" fillId="6" borderId="47" xfId="0" applyFont="1" applyFill="1" applyBorder="1" applyAlignment="1" applyProtection="1">
      <alignment horizontal="left" vertical="top" wrapText="1"/>
      <protection locked="0" hidden="1"/>
    </xf>
    <xf numFmtId="0" fontId="64" fillId="6" borderId="36" xfId="0" applyFont="1" applyFill="1" applyBorder="1" applyAlignment="1" applyProtection="1">
      <alignment horizontal="left" vertical="top" wrapText="1"/>
      <protection locked="0" hidden="1"/>
    </xf>
    <xf numFmtId="0" fontId="64" fillId="6" borderId="8" xfId="0" applyFont="1" applyFill="1" applyBorder="1" applyAlignment="1" applyProtection="1">
      <alignment horizontal="left" vertical="top" wrapText="1"/>
      <protection locked="0" hidden="1"/>
    </xf>
    <xf numFmtId="0" fontId="64" fillId="6" borderId="48" xfId="0" applyFont="1" applyFill="1" applyBorder="1" applyAlignment="1" applyProtection="1">
      <alignment horizontal="left" vertical="top" wrapText="1"/>
      <protection locked="0" hidden="1"/>
    </xf>
    <xf numFmtId="0" fontId="62" fillId="0" borderId="23" xfId="0" applyFont="1" applyFill="1" applyBorder="1" applyAlignment="1" applyProtection="1">
      <alignment horizontal="center" vertical="center"/>
      <protection locked="0" hidden="1"/>
    </xf>
    <xf numFmtId="0" fontId="62" fillId="0" borderId="26" xfId="0" applyFont="1" applyFill="1" applyBorder="1" applyAlignment="1" applyProtection="1">
      <alignment horizontal="center" vertical="center"/>
      <protection locked="0" hidden="1"/>
    </xf>
    <xf numFmtId="0" fontId="62" fillId="0" borderId="27" xfId="0" applyFont="1" applyFill="1" applyBorder="1" applyAlignment="1" applyProtection="1">
      <alignment horizontal="center" vertical="center"/>
      <protection locked="0" hidden="1"/>
    </xf>
    <xf numFmtId="0" fontId="62" fillId="0" borderId="29" xfId="0" applyFont="1" applyFill="1" applyBorder="1" applyAlignment="1" applyProtection="1">
      <alignment horizontal="center" vertical="center"/>
      <protection locked="0" hidden="1"/>
    </xf>
    <xf numFmtId="0" fontId="62" fillId="0" borderId="30" xfId="0" applyFont="1" applyFill="1" applyBorder="1" applyAlignment="1" applyProtection="1">
      <alignment horizontal="center" vertical="center"/>
      <protection locked="0" hidden="1"/>
    </xf>
    <xf numFmtId="0" fontId="69" fillId="0" borderId="14" xfId="0" applyFont="1" applyFill="1" applyBorder="1" applyAlignment="1" applyProtection="1">
      <alignment horizontal="center" vertical="center" wrapText="1"/>
      <protection locked="0" hidden="1"/>
    </xf>
    <xf numFmtId="0" fontId="69" fillId="0" borderId="10" xfId="0" applyFont="1" applyFill="1" applyBorder="1" applyAlignment="1" applyProtection="1">
      <alignment horizontal="center" vertical="center" wrapText="1"/>
      <protection locked="0" hidden="1"/>
    </xf>
    <xf numFmtId="0" fontId="69" fillId="0" borderId="8" xfId="0" applyFont="1" applyFill="1" applyBorder="1" applyAlignment="1" applyProtection="1">
      <alignment horizontal="center" vertical="center" wrapText="1"/>
      <protection locked="0" hidden="1"/>
    </xf>
    <xf numFmtId="0" fontId="69" fillId="0" borderId="49" xfId="0" applyFont="1" applyFill="1" applyBorder="1" applyAlignment="1" applyProtection="1">
      <alignment horizontal="center" vertical="center" wrapText="1"/>
      <protection locked="0" hidden="1"/>
    </xf>
    <xf numFmtId="0" fontId="69" fillId="0" borderId="42" xfId="0" applyFont="1" applyFill="1" applyBorder="1" applyAlignment="1" applyProtection="1">
      <alignment horizontal="center" vertical="center" wrapText="1"/>
      <protection locked="0" hidden="1"/>
    </xf>
    <xf numFmtId="0" fontId="69" fillId="0" borderId="36" xfId="0" applyFont="1" applyFill="1" applyBorder="1" applyAlignment="1" applyProtection="1">
      <alignment horizontal="center" vertical="center" wrapText="1"/>
      <protection locked="0" hidden="1"/>
    </xf>
    <xf numFmtId="0" fontId="64" fillId="0" borderId="15" xfId="0" applyFont="1" applyFill="1" applyBorder="1" applyAlignment="1" applyProtection="1">
      <alignment horizontal="left" vertical="center" wrapText="1"/>
      <protection locked="0" hidden="1"/>
    </xf>
    <xf numFmtId="0" fontId="64" fillId="0" borderId="16" xfId="0" applyFont="1" applyFill="1" applyBorder="1" applyAlignment="1" applyProtection="1">
      <alignment horizontal="left" vertical="center" wrapText="1"/>
      <protection locked="0" hidden="1"/>
    </xf>
    <xf numFmtId="0" fontId="64" fillId="0" borderId="17" xfId="0" applyFont="1" applyFill="1" applyBorder="1" applyAlignment="1" applyProtection="1">
      <alignment horizontal="left" vertical="center" wrapText="1"/>
      <protection locked="0" hidden="1"/>
    </xf>
    <xf numFmtId="0" fontId="67" fillId="0" borderId="31" xfId="0" applyFont="1" applyFill="1" applyBorder="1" applyAlignment="1" applyProtection="1">
      <alignment horizontal="left" vertical="center" wrapText="1"/>
      <protection locked="0" hidden="1"/>
    </xf>
    <xf numFmtId="0" fontId="67" fillId="0" borderId="32" xfId="0" applyFont="1" applyFill="1" applyBorder="1" applyAlignment="1" applyProtection="1">
      <alignment horizontal="left" vertical="center" wrapText="1"/>
      <protection locked="0" hidden="1"/>
    </xf>
    <xf numFmtId="0" fontId="67" fillId="0" borderId="51" xfId="0" applyFont="1" applyFill="1" applyBorder="1" applyAlignment="1" applyProtection="1">
      <alignment horizontal="left" vertical="center" wrapText="1"/>
      <protection locked="0" hidden="1"/>
    </xf>
    <xf numFmtId="0" fontId="64" fillId="0" borderId="31" xfId="0" applyFont="1" applyFill="1" applyBorder="1" applyAlignment="1" applyProtection="1">
      <alignment horizontal="left" vertical="center" wrapText="1"/>
      <protection locked="0" hidden="1"/>
    </xf>
    <xf numFmtId="0" fontId="64" fillId="0" borderId="32" xfId="0" applyFont="1" applyFill="1" applyBorder="1" applyAlignment="1" applyProtection="1">
      <alignment horizontal="left" vertical="center" wrapText="1"/>
      <protection locked="0" hidden="1"/>
    </xf>
    <xf numFmtId="0" fontId="64" fillId="0" borderId="33" xfId="0" applyFont="1" applyFill="1" applyBorder="1" applyAlignment="1" applyProtection="1">
      <alignment horizontal="left" vertical="center" wrapText="1"/>
      <protection locked="0" hidden="1"/>
    </xf>
    <xf numFmtId="0" fontId="72" fillId="0" borderId="5" xfId="0" applyFont="1" applyFill="1" applyBorder="1" applyAlignment="1" applyProtection="1">
      <alignment horizontal="center" vertical="center" wrapText="1"/>
      <protection locked="0" hidden="1"/>
    </xf>
    <xf numFmtId="0" fontId="72" fillId="0" borderId="25" xfId="0" applyFont="1" applyFill="1" applyBorder="1" applyAlignment="1" applyProtection="1">
      <alignment horizontal="center" vertical="center" wrapText="1"/>
      <protection locked="0" hidden="1"/>
    </xf>
    <xf numFmtId="0" fontId="72" fillId="0" borderId="28" xfId="0" applyFont="1" applyFill="1" applyBorder="1" applyAlignment="1" applyProtection="1">
      <alignment horizontal="center" vertical="center" wrapText="1"/>
      <protection locked="0" hidden="1"/>
    </xf>
    <xf numFmtId="0" fontId="19" fillId="0" borderId="31" xfId="40" applyFont="1" applyFill="1" applyBorder="1" applyAlignment="1" applyProtection="1">
      <alignment horizontal="center" vertical="center" wrapText="1"/>
      <protection locked="0" hidden="1"/>
    </xf>
    <xf numFmtId="0" fontId="19" fillId="0" borderId="32" xfId="40" applyFont="1" applyFill="1" applyBorder="1" applyAlignment="1" applyProtection="1">
      <alignment horizontal="center" vertical="center" wrapText="1"/>
      <protection locked="0" hidden="1"/>
    </xf>
    <xf numFmtId="0" fontId="19" fillId="0" borderId="34" xfId="40" applyFont="1" applyFill="1" applyBorder="1" applyAlignment="1" applyProtection="1">
      <alignment horizontal="center" vertical="center" wrapText="1"/>
      <protection locked="0" hidden="1"/>
    </xf>
    <xf numFmtId="0" fontId="12" fillId="0" borderId="33" xfId="40" applyFont="1" applyFill="1" applyBorder="1" applyAlignment="1" applyProtection="1">
      <alignment horizontal="right" vertical="center" wrapText="1"/>
      <protection locked="0" hidden="1"/>
    </xf>
    <xf numFmtId="0" fontId="12" fillId="0" borderId="32" xfId="40" applyFont="1" applyFill="1" applyBorder="1" applyAlignment="1" applyProtection="1">
      <alignment horizontal="right" vertical="center" wrapText="1"/>
      <protection locked="0" hidden="1"/>
    </xf>
    <xf numFmtId="0" fontId="7" fillId="0" borderId="33"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center" vertical="center" wrapText="1" shrinkToFit="1"/>
      <protection locked="0" hidden="1"/>
    </xf>
    <xf numFmtId="0" fontId="7" fillId="0" borderId="32" xfId="40" applyFont="1" applyFill="1" applyBorder="1" applyAlignment="1" applyProtection="1">
      <alignment horizontal="left" vertical="center" wrapText="1" shrinkToFit="1"/>
      <protection locked="0" hidden="1"/>
    </xf>
    <xf numFmtId="0" fontId="12" fillId="0" borderId="0" xfId="40" applyFont="1" applyFill="1" applyAlignment="1" applyProtection="1">
      <alignment horizontal="left" vertical="center"/>
      <protection locked="0" hidden="1"/>
    </xf>
    <xf numFmtId="0" fontId="7" fillId="0" borderId="0" xfId="40" applyFont="1" applyFill="1" applyAlignment="1" applyProtection="1">
      <alignment horizontal="center" vertical="center"/>
      <protection hidden="1"/>
    </xf>
    <xf numFmtId="0" fontId="19" fillId="0" borderId="31" xfId="40" applyFont="1" applyFill="1" applyBorder="1" applyAlignment="1" applyProtection="1">
      <alignment horizontal="left" vertical="center" wrapText="1"/>
      <protection locked="0" hidden="1"/>
    </xf>
    <xf numFmtId="0" fontId="23" fillId="0" borderId="32" xfId="40" applyFont="1" applyFill="1" applyBorder="1" applyAlignment="1" applyProtection="1">
      <alignment horizontal="left" vertical="center" wrapText="1"/>
      <protection locked="0" hidden="1"/>
    </xf>
    <xf numFmtId="0" fontId="23" fillId="0" borderId="51" xfId="40" applyFont="1" applyFill="1" applyBorder="1" applyAlignment="1" applyProtection="1">
      <alignment horizontal="left" vertical="center" wrapText="1"/>
      <protection locked="0" hidden="1"/>
    </xf>
    <xf numFmtId="0" fontId="12" fillId="0" borderId="41" xfId="40" applyFont="1" applyFill="1" applyBorder="1" applyAlignment="1" applyProtection="1">
      <alignment horizontal="left" vertical="center" wrapText="1"/>
      <protection locked="0" hidden="1"/>
    </xf>
    <xf numFmtId="0" fontId="12" fillId="0" borderId="35" xfId="40" applyFont="1" applyFill="1" applyBorder="1" applyAlignment="1" applyProtection="1">
      <alignment horizontal="left" vertical="center" wrapText="1"/>
      <protection locked="0" hidden="1"/>
    </xf>
    <xf numFmtId="0" fontId="12" fillId="0" borderId="87" xfId="40" applyFont="1" applyFill="1" applyBorder="1" applyAlignment="1" applyProtection="1">
      <alignment horizontal="left" vertical="center" wrapText="1"/>
      <protection locked="0" hidden="1"/>
    </xf>
    <xf numFmtId="0" fontId="12" fillId="0" borderId="20" xfId="40" applyFont="1" applyFill="1" applyBorder="1" applyAlignment="1" applyProtection="1">
      <alignment horizontal="left" vertical="center" wrapText="1"/>
      <protection locked="0" hidden="1"/>
    </xf>
    <xf numFmtId="0" fontId="12" fillId="0" borderId="33" xfId="40" applyFont="1" applyFill="1" applyBorder="1" applyAlignment="1" applyProtection="1">
      <alignment horizontal="left" vertical="top" wrapText="1"/>
      <protection locked="0" hidden="1"/>
    </xf>
    <xf numFmtId="0" fontId="12" fillId="0" borderId="32" xfId="40" applyFont="1" applyFill="1" applyBorder="1" applyAlignment="1" applyProtection="1">
      <alignment horizontal="left" vertical="top" wrapText="1"/>
      <protection locked="0" hidden="1"/>
    </xf>
    <xf numFmtId="0" fontId="12" fillId="0" borderId="34" xfId="40" applyFont="1" applyFill="1" applyBorder="1" applyAlignment="1" applyProtection="1">
      <alignment horizontal="left" vertical="top" wrapText="1"/>
      <protection locked="0" hidden="1"/>
    </xf>
    <xf numFmtId="0" fontId="7" fillId="6" borderId="22" xfId="40" applyFont="1" applyFill="1" applyBorder="1" applyAlignment="1" applyProtection="1">
      <alignment horizontal="left" vertical="top" wrapText="1"/>
      <protection locked="0" hidden="1"/>
    </xf>
    <xf numFmtId="0" fontId="7" fillId="6" borderId="35" xfId="40" applyFont="1" applyFill="1" applyBorder="1" applyAlignment="1" applyProtection="1">
      <alignment horizontal="left" vertical="top" wrapText="1"/>
      <protection locked="0" hidden="1"/>
    </xf>
    <xf numFmtId="0" fontId="7" fillId="6" borderId="47" xfId="40" applyFont="1" applyFill="1" applyBorder="1" applyAlignment="1" applyProtection="1">
      <alignment horizontal="left" vertical="top" wrapText="1"/>
      <protection locked="0" hidden="1"/>
    </xf>
    <xf numFmtId="0" fontId="7" fillId="6" borderId="26" xfId="40" applyFont="1" applyFill="1" applyBorder="1" applyAlignment="1" applyProtection="1">
      <alignment horizontal="left" vertical="top" wrapText="1"/>
      <protection locked="0" hidden="1"/>
    </xf>
    <xf numFmtId="0" fontId="7" fillId="6" borderId="0" xfId="40" applyFont="1" applyFill="1" applyAlignment="1" applyProtection="1">
      <alignment horizontal="left" vertical="top" wrapText="1"/>
      <protection locked="0" hidden="1"/>
    </xf>
    <xf numFmtId="0" fontId="7" fillId="6" borderId="88" xfId="40" applyFont="1" applyFill="1" applyBorder="1" applyAlignment="1" applyProtection="1">
      <alignment horizontal="left" vertical="top" wrapText="1"/>
      <protection locked="0" hidden="1"/>
    </xf>
    <xf numFmtId="0" fontId="12" fillId="0" borderId="89" xfId="40" applyFont="1" applyFill="1" applyBorder="1" applyAlignment="1" applyProtection="1">
      <alignment horizontal="left" vertical="center" wrapText="1"/>
      <protection locked="0" hidden="1"/>
    </xf>
    <xf numFmtId="0" fontId="12" fillId="0" borderId="8" xfId="40" applyFont="1" applyFill="1" applyBorder="1" applyAlignment="1" applyProtection="1">
      <alignment horizontal="left" vertical="center" wrapText="1"/>
      <protection locked="0" hidden="1"/>
    </xf>
    <xf numFmtId="0" fontId="12" fillId="0" borderId="22" xfId="40" applyFont="1" applyFill="1" applyBorder="1" applyAlignment="1" applyProtection="1">
      <alignment horizontal="left" vertical="center" wrapText="1"/>
      <protection locked="0" hidden="1"/>
    </xf>
    <xf numFmtId="0" fontId="12" fillId="0" borderId="23" xfId="40" applyFont="1" applyFill="1" applyBorder="1" applyAlignment="1" applyProtection="1">
      <alignment horizontal="left" vertical="center" wrapText="1"/>
      <protection locked="0" hidden="1"/>
    </xf>
    <xf numFmtId="0" fontId="12" fillId="0" borderId="36" xfId="40" applyFont="1" applyFill="1" applyBorder="1" applyAlignment="1" applyProtection="1">
      <alignment horizontal="left" vertical="center" wrapText="1"/>
      <protection locked="0" hidden="1"/>
    </xf>
    <xf numFmtId="0" fontId="12" fillId="0" borderId="49" xfId="40" applyFont="1" applyFill="1" applyBorder="1" applyAlignment="1" applyProtection="1">
      <alignment horizontal="left" vertical="center" wrapText="1"/>
      <protection locked="0" hidden="1"/>
    </xf>
    <xf numFmtId="0" fontId="23" fillId="6" borderId="8" xfId="40" applyFont="1" applyFill="1" applyBorder="1" applyAlignment="1" applyProtection="1">
      <alignment horizontal="center" vertical="center" wrapText="1"/>
      <protection locked="0" hidden="1"/>
    </xf>
    <xf numFmtId="0" fontId="23" fillId="0" borderId="8" xfId="40" applyFont="1" applyFill="1" applyBorder="1" applyAlignment="1" applyProtection="1">
      <alignment horizontal="center" vertical="center" wrapText="1"/>
      <protection locked="0" hidden="1"/>
    </xf>
    <xf numFmtId="0" fontId="23" fillId="0" borderId="48" xfId="40" applyFont="1" applyFill="1" applyBorder="1" applyAlignment="1" applyProtection="1">
      <alignment horizontal="center" vertical="center" wrapText="1"/>
      <protection locked="0" hidden="1"/>
    </xf>
    <xf numFmtId="0" fontId="86" fillId="0" borderId="54" xfId="40" applyFont="1" applyFill="1" applyBorder="1" applyAlignment="1" applyProtection="1">
      <alignment horizontal="center" vertical="center" wrapText="1"/>
      <protection locked="0" hidden="1"/>
    </xf>
    <xf numFmtId="0" fontId="86" fillId="0" borderId="28" xfId="40" applyFont="1" applyFill="1" applyBorder="1" applyAlignment="1" applyProtection="1">
      <alignment horizontal="center" vertical="center" wrapText="1"/>
      <protection locked="0" hidden="1"/>
    </xf>
    <xf numFmtId="0" fontId="86" fillId="0" borderId="25" xfId="40" applyFont="1" applyFill="1" applyBorder="1" applyAlignment="1" applyProtection="1">
      <alignment horizontal="center" vertical="center" wrapText="1"/>
      <protection locked="0" hidden="1"/>
    </xf>
    <xf numFmtId="0" fontId="7" fillId="0" borderId="19" xfId="40" applyFont="1" applyFill="1" applyBorder="1" applyAlignment="1" applyProtection="1">
      <alignment horizontal="center" vertical="center" wrapText="1"/>
      <protection locked="0" hidden="1"/>
    </xf>
    <xf numFmtId="0" fontId="7" fillId="0" borderId="21" xfId="40" applyFont="1" applyFill="1" applyBorder="1" applyAlignment="1" applyProtection="1">
      <alignment horizontal="center" vertical="center" wrapText="1"/>
      <protection locked="0" hidden="1"/>
    </xf>
    <xf numFmtId="0" fontId="7" fillId="0" borderId="26" xfId="40" applyFont="1" applyFill="1" applyBorder="1" applyAlignment="1" applyProtection="1">
      <alignment horizontal="center" vertical="center" wrapText="1"/>
      <protection locked="0" hidden="1"/>
    </xf>
    <xf numFmtId="0" fontId="7" fillId="0" borderId="27" xfId="40" applyFont="1" applyFill="1" applyBorder="1" applyAlignment="1" applyProtection="1">
      <alignment horizontal="center" vertical="center" wrapText="1"/>
      <protection locked="0" hidden="1"/>
    </xf>
    <xf numFmtId="0" fontId="7" fillId="0" borderId="29" xfId="40" applyFont="1" applyFill="1" applyBorder="1" applyAlignment="1" applyProtection="1">
      <alignment horizontal="center" vertical="center" wrapText="1"/>
      <protection locked="0" hidden="1"/>
    </xf>
    <xf numFmtId="0" fontId="7" fillId="0" borderId="30" xfId="40" applyFont="1" applyFill="1" applyBorder="1" applyAlignment="1" applyProtection="1">
      <alignment horizontal="center" vertical="center" wrapText="1"/>
      <protection locked="0" hidden="1"/>
    </xf>
    <xf numFmtId="0" fontId="12" fillId="0" borderId="53" xfId="40" applyFont="1" applyFill="1" applyBorder="1" applyAlignment="1" applyProtection="1">
      <alignment horizontal="center" vertical="center" wrapText="1"/>
      <protection locked="0" hidden="1"/>
    </xf>
    <xf numFmtId="0" fontId="12" fillId="0" borderId="38" xfId="40" applyFont="1" applyFill="1" applyBorder="1" applyAlignment="1" applyProtection="1">
      <alignment horizontal="center" vertical="center" wrapText="1"/>
      <protection locked="0" hidden="1"/>
    </xf>
    <xf numFmtId="0" fontId="12" fillId="0" borderId="36" xfId="40" applyFont="1" applyFill="1" applyBorder="1" applyAlignment="1" applyProtection="1">
      <alignment horizontal="center" vertical="center" wrapText="1"/>
      <protection locked="0" hidden="1"/>
    </xf>
    <xf numFmtId="0" fontId="12" fillId="0" borderId="8" xfId="40" applyFont="1" applyFill="1" applyBorder="1" applyAlignment="1" applyProtection="1">
      <alignment horizontal="center" vertical="center" wrapText="1"/>
      <protection locked="0" hidden="1"/>
    </xf>
    <xf numFmtId="0" fontId="59" fillId="0" borderId="49" xfId="40" applyFont="1" applyFill="1" applyBorder="1" applyAlignment="1">
      <alignment horizontal="center" vertical="center" wrapText="1"/>
    </xf>
    <xf numFmtId="0" fontId="12" fillId="0" borderId="17" xfId="40" applyFont="1" applyFill="1" applyBorder="1" applyAlignment="1" applyProtection="1">
      <alignment horizontal="center" vertical="center" wrapText="1"/>
      <protection locked="0" hidden="1"/>
    </xf>
    <xf numFmtId="0" fontId="12" fillId="0" borderId="18" xfId="40" applyFont="1" applyFill="1" applyBorder="1" applyAlignment="1" applyProtection="1">
      <alignment horizontal="center" vertical="center" wrapText="1"/>
      <protection locked="0" hidden="1"/>
    </xf>
    <xf numFmtId="0" fontId="12" fillId="0" borderId="52" xfId="40" applyFont="1" applyFill="1" applyBorder="1" applyAlignment="1" applyProtection="1">
      <alignment horizontal="center" vertical="center" wrapText="1"/>
      <protection locked="0" hidden="1"/>
    </xf>
    <xf numFmtId="0" fontId="12" fillId="0" borderId="37" xfId="40" applyFont="1" applyFill="1" applyBorder="1" applyAlignment="1" applyProtection="1">
      <alignment horizontal="center" vertical="center" wrapText="1"/>
      <protection locked="0" hidden="1"/>
    </xf>
    <xf numFmtId="0" fontId="12" fillId="0" borderId="42" xfId="40" applyFont="1" applyFill="1" applyBorder="1" applyAlignment="1" applyProtection="1">
      <alignment horizontal="center" vertical="center" wrapText="1"/>
      <protection locked="0" hidden="1"/>
    </xf>
    <xf numFmtId="0" fontId="12" fillId="0" borderId="14" xfId="40" applyFont="1" applyFill="1" applyBorder="1" applyAlignment="1" applyProtection="1">
      <alignment horizontal="center" vertical="center" wrapText="1"/>
      <protection locked="0" hidden="1"/>
    </xf>
    <xf numFmtId="0" fontId="59" fillId="0" borderId="10" xfId="40" applyFont="1" applyFill="1" applyBorder="1" applyAlignment="1">
      <alignment horizontal="center" vertical="center" wrapText="1"/>
    </xf>
    <xf numFmtId="0" fontId="20" fillId="0" borderId="14" xfId="40" applyFont="1" applyFill="1" applyBorder="1" applyAlignment="1" applyProtection="1">
      <alignment horizontal="center" vertical="center" wrapText="1"/>
      <protection locked="0" hidden="1"/>
    </xf>
    <xf numFmtId="0" fontId="20" fillId="0" borderId="10" xfId="40" applyFont="1" applyFill="1" applyBorder="1" applyAlignment="1" applyProtection="1">
      <alignment horizontal="center" vertical="center" wrapText="1"/>
      <protection locked="0" hidden="1"/>
    </xf>
    <xf numFmtId="0" fontId="20" fillId="0" borderId="8" xfId="40" applyFont="1" applyFill="1" applyBorder="1" applyAlignment="1" applyProtection="1">
      <alignment horizontal="center" vertical="center" wrapText="1"/>
      <protection locked="0" hidden="1"/>
    </xf>
    <xf numFmtId="0" fontId="20" fillId="0" borderId="49" xfId="40" applyFont="1" applyFill="1" applyBorder="1" applyAlignment="1" applyProtection="1">
      <alignment horizontal="center" vertical="center" wrapText="1"/>
      <protection locked="0" hidden="1"/>
    </xf>
    <xf numFmtId="0" fontId="12" fillId="0" borderId="11" xfId="40" applyFont="1" applyFill="1" applyBorder="1" applyAlignment="1" applyProtection="1">
      <alignment horizontal="center" vertical="center" wrapText="1"/>
      <protection locked="0" hidden="1"/>
    </xf>
    <xf numFmtId="0" fontId="12" fillId="0" borderId="13" xfId="40" applyFont="1" applyFill="1" applyBorder="1" applyAlignment="1" applyProtection="1">
      <alignment horizontal="center" vertical="center" wrapText="1"/>
      <protection locked="0" hidden="1"/>
    </xf>
    <xf numFmtId="0" fontId="94" fillId="0" borderId="8" xfId="40" applyFont="1" applyFill="1" applyBorder="1" applyAlignment="1" applyProtection="1">
      <alignment horizontal="center" vertical="center" shrinkToFit="1"/>
      <protection locked="0" hidden="1"/>
    </xf>
    <xf numFmtId="0" fontId="12" fillId="6"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center" vertical="center" shrinkToFit="1"/>
      <protection locked="0" hidden="1"/>
    </xf>
    <xf numFmtId="0" fontId="12" fillId="0" borderId="8" xfId="40" applyFont="1" applyFill="1" applyBorder="1" applyAlignment="1" applyProtection="1">
      <alignment horizontal="left" vertical="center" shrinkToFit="1"/>
      <protection locked="0" hidden="1"/>
    </xf>
    <xf numFmtId="14" fontId="12" fillId="0" borderId="38" xfId="40" applyNumberFormat="1" applyFont="1" applyFill="1" applyBorder="1" applyAlignment="1" applyProtection="1">
      <alignment horizontal="center" vertical="center" wrapText="1"/>
      <protection locked="0" hidden="1"/>
    </xf>
    <xf numFmtId="0" fontId="12" fillId="0" borderId="50" xfId="40" applyFont="1" applyFill="1" applyBorder="1" applyAlignment="1" applyProtection="1">
      <alignment horizontal="center" vertical="center" wrapText="1"/>
      <protection locked="0" hidden="1"/>
    </xf>
    <xf numFmtId="0" fontId="12" fillId="0" borderId="43" xfId="40" applyFont="1" applyFill="1" applyBorder="1" applyAlignment="1" applyProtection="1">
      <alignment horizontal="center" vertical="center" wrapText="1"/>
      <protection locked="0" hidden="1"/>
    </xf>
    <xf numFmtId="0" fontId="23" fillId="0" borderId="46" xfId="40" applyFont="1" applyFill="1" applyBorder="1" applyAlignment="1" applyProtection="1">
      <alignment horizontal="center" vertical="center" wrapText="1"/>
      <protection locked="0" hidden="1"/>
    </xf>
    <xf numFmtId="0" fontId="23" fillId="0" borderId="44" xfId="40" applyFont="1" applyFill="1" applyBorder="1" applyAlignment="1" applyProtection="1">
      <alignment horizontal="center" vertical="center" wrapText="1"/>
      <protection locked="0" hidden="1"/>
    </xf>
    <xf numFmtId="0" fontId="11" fillId="0" borderId="8" xfId="40" applyFont="1" applyBorder="1" applyAlignment="1" applyProtection="1">
      <alignment horizontal="center" vertical="center" shrinkToFit="1"/>
      <protection locked="0" hidden="1"/>
    </xf>
    <xf numFmtId="0" fontId="18" fillId="2" borderId="8" xfId="40" applyFont="1" applyFill="1" applyBorder="1" applyAlignment="1" applyProtection="1">
      <alignment horizontal="left" vertical="center" shrinkToFit="1"/>
      <protection locked="0" hidden="1"/>
    </xf>
    <xf numFmtId="0" fontId="12" fillId="0" borderId="9" xfId="40" applyFont="1" applyBorder="1" applyAlignment="1" applyProtection="1">
      <alignment horizontal="center" vertical="center" wrapText="1"/>
      <protection locked="0" hidden="1"/>
    </xf>
    <xf numFmtId="0" fontId="12" fillId="0" borderId="10" xfId="40" applyFont="1" applyBorder="1" applyAlignment="1" applyProtection="1">
      <alignment horizontal="center" vertical="center" wrapText="1"/>
      <protection locked="0" hidden="1"/>
    </xf>
    <xf numFmtId="0" fontId="9" fillId="0" borderId="11" xfId="40" applyFont="1" applyBorder="1" applyAlignment="1" applyProtection="1">
      <alignment horizontal="center" vertical="center" wrapText="1"/>
      <protection locked="0" hidden="1"/>
    </xf>
    <xf numFmtId="0" fontId="9" fillId="0" borderId="12" xfId="40" applyFont="1" applyBorder="1" applyAlignment="1" applyProtection="1">
      <alignment horizontal="center" vertical="center" wrapText="1"/>
      <protection locked="0" hidden="1"/>
    </xf>
    <xf numFmtId="0" fontId="9" fillId="0" borderId="13" xfId="40" applyFont="1" applyBorder="1" applyAlignment="1" applyProtection="1">
      <alignment horizontal="center" vertical="center" wrapText="1"/>
      <protection locked="0" hidden="1"/>
    </xf>
    <xf numFmtId="0" fontId="13" fillId="0" borderId="14" xfId="40" applyFont="1" applyBorder="1" applyAlignment="1" applyProtection="1">
      <alignment horizontal="center" vertical="center" wrapText="1"/>
      <protection locked="0" hidden="1"/>
    </xf>
    <xf numFmtId="0" fontId="13" fillId="0" borderId="8" xfId="40" applyFont="1" applyBorder="1" applyAlignment="1" applyProtection="1">
      <alignment horizontal="center" vertical="center" wrapText="1"/>
      <protection locked="0" hidden="1"/>
    </xf>
    <xf numFmtId="0" fontId="12" fillId="0" borderId="37" xfId="40" applyFont="1" applyBorder="1" applyAlignment="1" applyProtection="1">
      <alignment horizontal="center" vertical="center" shrinkToFit="1"/>
      <protection locked="0" hidden="1"/>
    </xf>
    <xf numFmtId="0" fontId="12" fillId="0" borderId="15" xfId="40" applyFont="1" applyBorder="1" applyAlignment="1" applyProtection="1">
      <alignment horizontal="center" vertical="top" wrapText="1"/>
      <protection locked="0" hidden="1"/>
    </xf>
    <xf numFmtId="0" fontId="12" fillId="0" borderId="16" xfId="40" applyFont="1" applyBorder="1" applyAlignment="1" applyProtection="1">
      <alignment horizontal="center" vertical="top" wrapText="1"/>
      <protection locked="0" hidden="1"/>
    </xf>
    <xf numFmtId="0" fontId="9" fillId="0" borderId="17" xfId="40" applyFont="1" applyFill="1" applyBorder="1" applyAlignment="1" applyProtection="1">
      <alignment horizontal="center" vertical="center" wrapText="1"/>
      <protection locked="0" hidden="1"/>
    </xf>
    <xf numFmtId="0" fontId="9" fillId="0" borderId="16" xfId="40" applyFont="1" applyFill="1" applyBorder="1" applyAlignment="1" applyProtection="1">
      <alignment horizontal="center" vertical="center" wrapText="1"/>
      <protection locked="0" hidden="1"/>
    </xf>
    <xf numFmtId="0" fontId="9" fillId="0" borderId="18" xfId="40" applyFont="1" applyFill="1" applyBorder="1" applyAlignment="1" applyProtection="1">
      <alignment horizontal="center" vertical="center" wrapText="1"/>
      <protection locked="0" hidden="1"/>
    </xf>
    <xf numFmtId="0" fontId="12" fillId="0" borderId="38" xfId="40" applyFont="1" applyBorder="1" applyAlignment="1" applyProtection="1">
      <alignment horizontal="center" vertical="center" shrinkToFit="1"/>
      <protection locked="0" hidden="1"/>
    </xf>
    <xf numFmtId="0" fontId="12" fillId="0" borderId="19" xfId="40" applyFont="1" applyBorder="1" applyAlignment="1" applyProtection="1">
      <alignment horizontal="center" vertical="center" wrapText="1"/>
      <protection locked="0" hidden="1"/>
    </xf>
    <xf numFmtId="0" fontId="12" fillId="0" borderId="30" xfId="40" applyFont="1" applyBorder="1" applyAlignment="1" applyProtection="1">
      <alignment horizontal="center" vertical="center" wrapText="1"/>
      <protection locked="0" hidden="1"/>
    </xf>
    <xf numFmtId="0" fontId="14" fillId="0" borderId="5" xfId="40" applyFont="1" applyFill="1" applyBorder="1" applyAlignment="1" applyProtection="1">
      <alignment horizontal="center" vertical="center" wrapText="1"/>
      <protection locked="0" hidden="1"/>
    </xf>
    <xf numFmtId="0" fontId="14" fillId="0" borderId="25" xfId="40" applyFont="1" applyFill="1" applyBorder="1" applyAlignment="1" applyProtection="1">
      <alignment horizontal="center" vertical="center" wrapText="1"/>
      <protection locked="0" hidden="1"/>
    </xf>
    <xf numFmtId="0" fontId="14" fillId="0" borderId="28" xfId="40" applyFont="1" applyFill="1" applyBorder="1" applyAlignment="1" applyProtection="1">
      <alignment horizontal="center" vertical="center" wrapText="1"/>
      <protection locked="0" hidden="1"/>
    </xf>
    <xf numFmtId="0" fontId="14" fillId="0" borderId="21" xfId="40" applyFont="1" applyBorder="1" applyAlignment="1" applyProtection="1">
      <alignment horizontal="center" vertical="center" wrapText="1"/>
      <protection locked="0" hidden="1"/>
    </xf>
    <xf numFmtId="0" fontId="14" fillId="0" borderId="24" xfId="40" applyFont="1" applyBorder="1" applyAlignment="1" applyProtection="1">
      <alignment horizontal="center" vertical="center" wrapText="1"/>
      <protection locked="0" hidden="1"/>
    </xf>
    <xf numFmtId="0" fontId="14" fillId="0" borderId="19" xfId="40" applyFont="1" applyBorder="1" applyAlignment="1" applyProtection="1">
      <alignment horizontal="center" vertical="center" wrapText="1"/>
      <protection locked="0" hidden="1"/>
    </xf>
    <xf numFmtId="0" fontId="14" fillId="0" borderId="5" xfId="40" applyFont="1" applyBorder="1" applyAlignment="1" applyProtection="1">
      <alignment horizontal="center" vertical="center" wrapText="1"/>
      <protection locked="0" hidden="1"/>
    </xf>
    <xf numFmtId="0" fontId="14" fillId="0" borderId="25" xfId="40" applyFont="1" applyBorder="1" applyAlignment="1" applyProtection="1">
      <alignment horizontal="center" vertical="center" wrapText="1"/>
      <protection locked="0" hidden="1"/>
    </xf>
    <xf numFmtId="0" fontId="14" fillId="0" borderId="28" xfId="40" applyFont="1" applyBorder="1" applyAlignment="1" applyProtection="1">
      <alignment horizontal="center" vertical="center" wrapText="1"/>
      <protection locked="0" hidden="1"/>
    </xf>
    <xf numFmtId="0" fontId="14" fillId="0" borderId="22" xfId="40" applyFont="1" applyBorder="1" applyAlignment="1" applyProtection="1">
      <alignment horizontal="center" vertical="center" wrapText="1"/>
      <protection locked="0" hidden="1"/>
    </xf>
    <xf numFmtId="0" fontId="14" fillId="0" borderId="23" xfId="40" applyFont="1" applyBorder="1" applyAlignment="1" applyProtection="1">
      <alignment horizontal="center" vertical="center"/>
      <protection locked="0" hidden="1"/>
    </xf>
    <xf numFmtId="0" fontId="14" fillId="0" borderId="26" xfId="40" applyFont="1" applyBorder="1" applyAlignment="1" applyProtection="1">
      <alignment horizontal="center" vertical="center"/>
      <protection locked="0" hidden="1"/>
    </xf>
    <xf numFmtId="0" fontId="14" fillId="0" borderId="27" xfId="40" applyFont="1" applyBorder="1" applyAlignment="1" applyProtection="1">
      <alignment horizontal="center" vertical="center"/>
      <protection locked="0" hidden="1"/>
    </xf>
    <xf numFmtId="0" fontId="14" fillId="0" borderId="29" xfId="40" applyFont="1" applyBorder="1" applyAlignment="1" applyProtection="1">
      <alignment horizontal="center" vertical="center"/>
      <protection locked="0" hidden="1"/>
    </xf>
    <xf numFmtId="0" fontId="14" fillId="0" borderId="30" xfId="40" applyFont="1" applyBorder="1" applyAlignment="1" applyProtection="1">
      <alignment horizontal="center" vertical="center"/>
      <protection locked="0" hidden="1"/>
    </xf>
    <xf numFmtId="0" fontId="14" fillId="0" borderId="7" xfId="40" applyFont="1" applyBorder="1" applyAlignment="1" applyProtection="1">
      <alignment horizontal="center" vertical="center" wrapText="1"/>
      <protection locked="0" hidden="1"/>
    </xf>
    <xf numFmtId="0" fontId="99" fillId="0" borderId="31" xfId="40" applyFont="1" applyFill="1" applyBorder="1" applyAlignment="1" applyProtection="1">
      <alignment horizontal="left" vertical="center" wrapText="1"/>
      <protection locked="0" hidden="1"/>
    </xf>
    <xf numFmtId="0" fontId="99" fillId="0" borderId="32" xfId="40" applyFont="1" applyFill="1" applyBorder="1" applyAlignment="1" applyProtection="1">
      <alignment horizontal="left" vertical="center" wrapText="1"/>
      <protection locked="0" hidden="1"/>
    </xf>
    <xf numFmtId="0" fontId="12" fillId="0" borderId="31" xfId="40" applyFont="1" applyBorder="1" applyAlignment="1" applyProtection="1">
      <alignment horizontal="center" vertical="center" wrapText="1"/>
      <protection locked="0" hidden="1"/>
    </xf>
    <xf numFmtId="0" fontId="12" fillId="0" borderId="32" xfId="40" applyFont="1" applyBorder="1" applyAlignment="1" applyProtection="1">
      <alignment horizontal="center" vertical="center" wrapText="1"/>
      <protection locked="0" hidden="1"/>
    </xf>
    <xf numFmtId="0" fontId="12" fillId="0" borderId="34" xfId="40" applyFont="1" applyBorder="1" applyAlignment="1" applyProtection="1">
      <alignment horizontal="center" vertical="center" wrapText="1"/>
      <protection locked="0" hidden="1"/>
    </xf>
    <xf numFmtId="0" fontId="18" fillId="6" borderId="22" xfId="40" applyFont="1" applyFill="1" applyBorder="1" applyAlignment="1" applyProtection="1">
      <alignment horizontal="left" vertical="top" wrapText="1"/>
      <protection locked="0" hidden="1"/>
    </xf>
    <xf numFmtId="0" fontId="18" fillId="6" borderId="35" xfId="40" applyFont="1" applyFill="1" applyBorder="1" applyAlignment="1" applyProtection="1">
      <alignment horizontal="left" vertical="top" wrapText="1"/>
      <protection locked="0" hidden="1"/>
    </xf>
    <xf numFmtId="0" fontId="18" fillId="6" borderId="36" xfId="40" applyFont="1" applyFill="1" applyBorder="1" applyAlignment="1" applyProtection="1">
      <alignment horizontal="left" vertical="top" wrapText="1"/>
      <protection locked="0" hidden="1"/>
    </xf>
    <xf numFmtId="0" fontId="18" fillId="6" borderId="8" xfId="40" applyFont="1" applyFill="1" applyBorder="1" applyAlignment="1" applyProtection="1">
      <alignment horizontal="left" vertical="top" wrapText="1"/>
      <protection locked="0" hidden="1"/>
    </xf>
    <xf numFmtId="0" fontId="12" fillId="0" borderId="15" xfId="40" applyFont="1" applyBorder="1" applyAlignment="1" applyProtection="1">
      <alignment horizontal="left" vertical="center" wrapText="1"/>
      <protection locked="0" hidden="1"/>
    </xf>
    <xf numFmtId="0" fontId="12" fillId="0" borderId="16" xfId="40" applyFont="1" applyBorder="1" applyAlignment="1" applyProtection="1">
      <alignment horizontal="left" vertical="center" wrapText="1"/>
      <protection locked="0" hidden="1"/>
    </xf>
    <xf numFmtId="0" fontId="12" fillId="0" borderId="18" xfId="40" applyFont="1" applyBorder="1" applyAlignment="1" applyProtection="1">
      <alignment horizontal="left" vertical="center" wrapText="1"/>
      <protection locked="0" hidden="1"/>
    </xf>
    <xf numFmtId="0" fontId="12" fillId="0" borderId="0" xfId="40" applyFont="1" applyAlignment="1" applyProtection="1">
      <alignment horizontal="left" vertical="center"/>
      <protection locked="0" hidden="1"/>
    </xf>
    <xf numFmtId="0" fontId="81" fillId="0" borderId="84" xfId="17" applyFont="1" applyFill="1" applyBorder="1" applyAlignment="1">
      <alignment horizontal="left" vertical="top"/>
    </xf>
    <xf numFmtId="0" fontId="59" fillId="0" borderId="84" xfId="17" applyBorder="1" applyAlignment="1">
      <alignment horizontal="left" vertical="top"/>
    </xf>
    <xf numFmtId="0" fontId="81" fillId="0" borderId="83" xfId="17" applyFont="1" applyFill="1" applyBorder="1" applyAlignment="1">
      <alignment horizontal="center" vertical="center" wrapText="1"/>
    </xf>
    <xf numFmtId="0" fontId="80" fillId="0" borderId="83" xfId="17" applyFont="1" applyBorder="1" applyAlignment="1">
      <alignment horizontal="center" vertical="center" wrapText="1"/>
    </xf>
    <xf numFmtId="0" fontId="82" fillId="0" borderId="83" xfId="17" applyFont="1" applyFill="1" applyBorder="1" applyAlignment="1">
      <alignment horizontal="center" vertical="center" wrapText="1"/>
    </xf>
    <xf numFmtId="0" fontId="59" fillId="0" borderId="83" xfId="17" applyBorder="1" applyAlignment="1">
      <alignment vertical="center" wrapText="1"/>
    </xf>
    <xf numFmtId="0" fontId="58" fillId="0" borderId="83" xfId="17" applyFont="1" applyFill="1" applyBorder="1" applyAlignment="1">
      <alignment horizontal="center" vertical="center" wrapText="1"/>
    </xf>
    <xf numFmtId="0" fontId="59" fillId="0" borderId="83" xfId="17" applyBorder="1" applyAlignment="1">
      <alignment horizontal="center" vertical="center" wrapText="1"/>
    </xf>
    <xf numFmtId="31" fontId="58" fillId="0" borderId="83" xfId="17" applyNumberFormat="1" applyFont="1" applyFill="1" applyBorder="1" applyAlignment="1">
      <alignment horizontal="center" vertical="center" wrapText="1"/>
    </xf>
    <xf numFmtId="0" fontId="79" fillId="0" borderId="53" xfId="17" applyFont="1" applyFill="1" applyBorder="1" applyAlignment="1">
      <alignment horizontal="left" vertical="center" wrapText="1"/>
    </xf>
    <xf numFmtId="0" fontId="79" fillId="0" borderId="38" xfId="17" applyFont="1" applyFill="1" applyBorder="1" applyAlignment="1">
      <alignment horizontal="left" vertical="center" wrapText="1"/>
    </xf>
    <xf numFmtId="0" fontId="59" fillId="0" borderId="38" xfId="17" applyBorder="1" applyAlignment="1">
      <alignment wrapText="1"/>
    </xf>
    <xf numFmtId="0" fontId="59" fillId="0" borderId="17" xfId="17" applyBorder="1" applyAlignment="1">
      <alignment wrapText="1"/>
    </xf>
    <xf numFmtId="0" fontId="59" fillId="0" borderId="50" xfId="17" applyBorder="1" applyAlignment="1">
      <alignment wrapText="1"/>
    </xf>
    <xf numFmtId="0" fontId="79" fillId="0" borderId="19" xfId="17" applyFont="1" applyFill="1" applyBorder="1" applyAlignment="1">
      <alignment horizontal="center" vertical="center" wrapText="1"/>
    </xf>
    <xf numFmtId="0" fontId="79" fillId="0" borderId="21" xfId="17" applyFont="1" applyFill="1" applyBorder="1" applyAlignment="1">
      <alignment horizontal="center" vertical="center" wrapText="1"/>
    </xf>
    <xf numFmtId="0" fontId="79" fillId="0" borderId="28" xfId="17" applyFont="1" applyFill="1" applyBorder="1" applyAlignment="1" applyProtection="1">
      <alignment horizontal="center" vertical="center" wrapText="1"/>
      <protection locked="0"/>
    </xf>
    <xf numFmtId="0" fontId="79" fillId="0" borderId="7" xfId="17" applyFont="1" applyFill="1" applyBorder="1" applyAlignment="1" applyProtection="1">
      <alignment horizontal="center" vertical="center" wrapText="1"/>
      <protection locked="0"/>
    </xf>
    <xf numFmtId="0" fontId="79" fillId="0" borderId="26" xfId="17" applyFont="1" applyFill="1" applyBorder="1" applyAlignment="1" applyProtection="1">
      <alignment horizontal="center" vertical="center" wrapText="1"/>
      <protection locked="0"/>
    </xf>
    <xf numFmtId="0" fontId="59" fillId="0" borderId="27" xfId="17" applyBorder="1" applyAlignment="1">
      <alignment horizontal="center" vertical="center" wrapText="1"/>
    </xf>
    <xf numFmtId="0" fontId="59" fillId="0" borderId="26" xfId="17" applyBorder="1" applyAlignment="1">
      <alignment horizontal="center" vertical="center" wrapText="1"/>
    </xf>
    <xf numFmtId="0" fontId="59" fillId="0" borderId="29" xfId="17" applyBorder="1" applyAlignment="1">
      <alignment horizontal="center" vertical="center" wrapText="1"/>
    </xf>
    <xf numFmtId="0" fontId="59" fillId="0" borderId="30" xfId="17" applyBorder="1" applyAlignment="1">
      <alignment horizontal="center" vertical="center" wrapText="1"/>
    </xf>
    <xf numFmtId="0" fontId="79" fillId="0" borderId="26" xfId="17" applyFont="1" applyFill="1" applyBorder="1" applyAlignment="1">
      <alignment horizontal="center" vertical="center" wrapText="1"/>
    </xf>
    <xf numFmtId="0" fontId="79" fillId="0" borderId="0" xfId="17" applyFont="1" applyFill="1" applyBorder="1" applyAlignment="1">
      <alignment horizontal="center" vertical="center" wrapText="1"/>
    </xf>
    <xf numFmtId="0" fontId="59" fillId="0" borderId="0" xfId="17" applyBorder="1" applyAlignment="1">
      <alignment horizontal="center" vertical="center" wrapText="1"/>
    </xf>
    <xf numFmtId="0" fontId="59" fillId="0" borderId="0" xfId="17" applyAlignment="1">
      <alignment horizontal="center" vertical="center" wrapText="1"/>
    </xf>
    <xf numFmtId="0" fontId="59" fillId="0" borderId="20" xfId="17" applyBorder="1" applyAlignment="1">
      <alignment horizontal="center" vertical="center" wrapText="1"/>
    </xf>
    <xf numFmtId="0" fontId="79" fillId="0" borderId="85" xfId="17" applyFont="1" applyFill="1" applyBorder="1" applyAlignment="1">
      <alignment horizontal="center" vertical="center" wrapText="1"/>
    </xf>
    <xf numFmtId="0" fontId="59" fillId="0" borderId="83" xfId="17" applyBorder="1" applyAlignment="1">
      <alignment horizontal="center" wrapText="1"/>
    </xf>
    <xf numFmtId="0" fontId="59" fillId="0" borderId="86" xfId="17" applyBorder="1" applyAlignment="1">
      <alignment horizontal="center" wrapText="1"/>
    </xf>
    <xf numFmtId="0" fontId="84" fillId="0" borderId="85" xfId="17" applyFont="1" applyBorder="1" applyAlignment="1">
      <alignment horizontal="center" vertical="center" wrapText="1"/>
    </xf>
    <xf numFmtId="0" fontId="84" fillId="0" borderId="83" xfId="17" applyFont="1" applyBorder="1" applyAlignment="1">
      <alignment horizontal="center" vertical="center" wrapText="1"/>
    </xf>
    <xf numFmtId="0" fontId="84" fillId="0" borderId="86" xfId="17" applyFont="1" applyBorder="1" applyAlignment="1">
      <alignment horizontal="center" vertical="center" wrapText="1"/>
    </xf>
    <xf numFmtId="0" fontId="4" fillId="6" borderId="33" xfId="17" applyFont="1" applyFill="1" applyBorder="1" applyAlignment="1">
      <alignment horizontal="left" vertical="center" wrapText="1"/>
    </xf>
    <xf numFmtId="0" fontId="59" fillId="6" borderId="32" xfId="17" applyFont="1" applyFill="1" applyBorder="1" applyAlignment="1">
      <alignment horizontal="left" vertical="center" wrapText="1"/>
    </xf>
    <xf numFmtId="0" fontId="59" fillId="6" borderId="34" xfId="17" applyFont="1" applyFill="1" applyBorder="1" applyAlignment="1">
      <alignment horizontal="left" vertical="center" wrapText="1"/>
    </xf>
    <xf numFmtId="0" fontId="79" fillId="0" borderId="7" xfId="17" applyFont="1" applyFill="1" applyBorder="1" applyAlignment="1">
      <alignment horizontal="center" vertical="center" wrapText="1"/>
    </xf>
    <xf numFmtId="0" fontId="59" fillId="0" borderId="7" xfId="17" applyBorder="1" applyAlignment="1">
      <alignment horizontal="center" wrapText="1"/>
    </xf>
    <xf numFmtId="0" fontId="59" fillId="0" borderId="33" xfId="17" applyBorder="1" applyAlignment="1">
      <alignment horizontal="center" wrapText="1"/>
    </xf>
    <xf numFmtId="0" fontId="59" fillId="0" borderId="44" xfId="17" applyBorder="1" applyAlignment="1">
      <alignment horizontal="center" wrapText="1"/>
    </xf>
    <xf numFmtId="0" fontId="59"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wrapText="1"/>
    </xf>
    <xf numFmtId="0" fontId="59" fillId="0" borderId="0" xfId="0" applyFont="1" applyAlignment="1">
      <alignment vertical="center" wrapText="1"/>
    </xf>
    <xf numFmtId="0" fontId="0" fillId="0" borderId="0" xfId="0" applyAlignment="1">
      <alignment vertical="center" wrapText="1"/>
    </xf>
    <xf numFmtId="0" fontId="8" fillId="0" borderId="7" xfId="19" applyFont="1" applyBorder="1" applyAlignment="1" applyProtection="1">
      <alignment horizontal="center" vertical="center"/>
      <protection hidden="1"/>
    </xf>
    <xf numFmtId="0" fontId="7" fillId="0" borderId="0" xfId="19" applyFont="1" applyAlignment="1" applyProtection="1">
      <alignment horizontal="center" vertical="center"/>
      <protection hidden="1"/>
    </xf>
    <xf numFmtId="0" fontId="102" fillId="0" borderId="0" xfId="19" applyFont="1" applyAlignment="1" applyProtection="1">
      <alignment horizontal="center" vertical="center" wrapText="1"/>
      <protection hidden="1"/>
    </xf>
    <xf numFmtId="0" fontId="103" fillId="0" borderId="0" xfId="0" applyFont="1" applyAlignment="1">
      <alignment horizontal="center" vertical="center" wrapText="1"/>
    </xf>
    <xf numFmtId="0" fontId="12" fillId="6" borderId="0" xfId="0" applyFont="1" applyFill="1" applyAlignment="1" applyProtection="1">
      <alignment horizontal="left" vertical="center"/>
      <protection locked="0" hidden="1"/>
    </xf>
  </cellXfs>
  <cellStyles count="46">
    <cellStyle name="@_text" xfId="39"/>
    <cellStyle name="_Book1" xfId="12"/>
    <cellStyle name="fs" xfId="11"/>
    <cellStyle name="Grey" xfId="13"/>
    <cellStyle name="Input [yellow]" xfId="1"/>
    <cellStyle name="Normal - Style1" xfId="14"/>
    <cellStyle name="Normal_0105第二套审计报表定稿" xfId="9"/>
    <cellStyle name="Percent [2]" xfId="8"/>
    <cellStyle name="S1-0" xfId="15"/>
    <cellStyle name="S1-1" xfId="6"/>
    <cellStyle name="S1-2" xfId="7"/>
    <cellStyle name="S1-3" xfId="2"/>
    <cellStyle name="S1-4" xfId="10"/>
    <cellStyle name="S1-5" xfId="4"/>
    <cellStyle name="S1-6" xfId="3"/>
    <cellStyle name="差_Book1" xfId="16"/>
    <cellStyle name="常规" xfId="0" builtinId="0"/>
    <cellStyle name="常规 14" xfId="40"/>
    <cellStyle name="常规 16" xfId="41"/>
    <cellStyle name="常规 2" xfId="17"/>
    <cellStyle name="常规 2 4" xfId="44"/>
    <cellStyle name="常规 3" xfId="18"/>
    <cellStyle name="常规 4" xfId="19"/>
    <cellStyle name="常规 5" xfId="38"/>
    <cellStyle name="常规 6" xfId="42"/>
    <cellStyle name="常规 7" xfId="43"/>
    <cellStyle name="常规 8" xfId="45"/>
    <cellStyle name="常规_合同档案" xfId="5"/>
    <cellStyle name="好_Book1" xfId="20"/>
    <cellStyle name="霓付 [0]_97MBO" xfId="21"/>
    <cellStyle name="霓付_97MBO" xfId="22"/>
    <cellStyle name="烹拳 [0]_97MBO" xfId="23"/>
    <cellStyle name="烹拳_97MBO" xfId="24"/>
    <cellStyle name="普通_ 白土" xfId="25"/>
    <cellStyle name="千分位[0]_ 白土" xfId="26"/>
    <cellStyle name="千分位_ 白土" xfId="27"/>
    <cellStyle name="千位[0]_laroux" xfId="28"/>
    <cellStyle name="千位_laroux" xfId="29"/>
    <cellStyle name="钎霖_laroux" xfId="30"/>
    <cellStyle name="样式 1" xfId="31"/>
    <cellStyle name="콤마 [0]_BOILER-CO1" xfId="32"/>
    <cellStyle name="콤마_BOILER-CO1" xfId="33"/>
    <cellStyle name="통화 [0]_BOILER-CO1" xfId="34"/>
    <cellStyle name="통화_BOILER-CO1" xfId="35"/>
    <cellStyle name="표준_0N-HANDLING " xfId="36"/>
    <cellStyle name="표준_kc-elec system check list" xfId="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file>

<file path=xl/ctrlProps/ctrlProp4.xml><?xml version="1.0" encoding="utf-8"?>
<formControlPr xmlns="http://schemas.microsoft.com/office/spreadsheetml/2009/9/main" objectType="CheckBox"/>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23</xdr:row>
          <xdr:rowOff>0</xdr:rowOff>
        </xdr:from>
        <xdr:to>
          <xdr:col>2</xdr:col>
          <xdr:colOff>312420</xdr:colOff>
          <xdr:row>24</xdr:row>
          <xdr:rowOff>22860</xdr:rowOff>
        </xdr:to>
        <xdr:sp macro="" textlink="">
          <xdr:nvSpPr>
            <xdr:cNvPr id="14337" name="Check Box 1" hidden="1">
              <a:extLst>
                <a:ext uri="{63B3BB69-23CF-44E3-9099-C40C66FF867C}">
                  <a14:compatExt spid="_x0000_s1433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24</xdr:row>
          <xdr:rowOff>0</xdr:rowOff>
        </xdr:from>
        <xdr:to>
          <xdr:col>2</xdr:col>
          <xdr:colOff>312420</xdr:colOff>
          <xdr:row>25</xdr:row>
          <xdr:rowOff>22860</xdr:rowOff>
        </xdr:to>
        <xdr:sp macro="" textlink="">
          <xdr:nvSpPr>
            <xdr:cNvPr id="14338" name="Check Box 2" hidden="1">
              <a:extLst>
                <a:ext uri="{63B3BB69-23CF-44E3-9099-C40C66FF867C}">
                  <a14:compatExt spid="_x0000_s1433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xdr:col>
      <xdr:colOff>19050</xdr:colOff>
      <xdr:row>0</xdr:row>
      <xdr:rowOff>142875</xdr:rowOff>
    </xdr:from>
    <xdr:to>
      <xdr:col>5</xdr:col>
      <xdr:colOff>666750</xdr:colOff>
      <xdr:row>1</xdr:row>
      <xdr:rowOff>192405</xdr:rowOff>
    </xdr:to>
    <xdr:pic>
      <xdr:nvPicPr>
        <xdr:cNvPr id="10281"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686175" y="142875"/>
          <a:ext cx="647700" cy="316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95250</xdr:colOff>
      <xdr:row>2</xdr:row>
      <xdr:rowOff>219075</xdr:rowOff>
    </xdr:from>
    <xdr:to>
      <xdr:col>10</xdr:col>
      <xdr:colOff>209550</xdr:colOff>
      <xdr:row>4</xdr:row>
      <xdr:rowOff>200025</xdr:rowOff>
    </xdr:to>
    <xdr:pic>
      <xdr:nvPicPr>
        <xdr:cNvPr id="3201"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14925" y="54800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220274</xdr:colOff>
      <xdr:row>1</xdr:row>
      <xdr:rowOff>270065</xdr:rowOff>
    </xdr:from>
    <xdr:to>
      <xdr:col>9</xdr:col>
      <xdr:colOff>593913</xdr:colOff>
      <xdr:row>2</xdr:row>
      <xdr:rowOff>280150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763260" y="584200"/>
          <a:ext cx="1059815" cy="4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9525</xdr:colOff>
      <xdr:row>1</xdr:row>
      <xdr:rowOff>19050</xdr:rowOff>
    </xdr:from>
    <xdr:to>
      <xdr:col>10</xdr:col>
      <xdr:colOff>333374</xdr:colOff>
      <xdr:row>2</xdr:row>
      <xdr:rowOff>381000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625465" y="331470"/>
          <a:ext cx="1299209" cy="712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114300</xdr:colOff>
      <xdr:row>1</xdr:row>
      <xdr:rowOff>104775</xdr:rowOff>
    </xdr:from>
    <xdr:to>
      <xdr:col>11</xdr:col>
      <xdr:colOff>552450</xdr:colOff>
      <xdr:row>2</xdr:row>
      <xdr:rowOff>333375</xdr:rowOff>
    </xdr:to>
    <xdr:pic>
      <xdr:nvPicPr>
        <xdr:cNvPr id="15387"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486400" y="447675"/>
          <a:ext cx="1362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38100</xdr:colOff>
      <xdr:row>3</xdr:row>
      <xdr:rowOff>114300</xdr:rowOff>
    </xdr:from>
    <xdr:to>
      <xdr:col>8</xdr:col>
      <xdr:colOff>476251</xdr:colOff>
      <xdr:row>4</xdr:row>
      <xdr:rowOff>438150</xdr:rowOff>
    </xdr:to>
    <xdr:pic>
      <xdr:nvPicPr>
        <xdr:cNvPr id="2" name="Picture 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353175" y="419100"/>
          <a:ext cx="1362076"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952500</xdr:colOff>
          <xdr:row>3</xdr:row>
          <xdr:rowOff>289560</xdr:rowOff>
        </xdr:from>
        <xdr:to>
          <xdr:col>1</xdr:col>
          <xdr:colOff>998220</xdr:colOff>
          <xdr:row>3</xdr:row>
          <xdr:rowOff>327660</xdr:rowOff>
        </xdr:to>
        <xdr:sp macro="" textlink="">
          <xdr:nvSpPr>
            <xdr:cNvPr id="29697" name="Check Box 1951" hidden="1">
              <a:extLst>
                <a:ext uri="{63B3BB69-23CF-44E3-9099-C40C66FF867C}">
                  <a14:compatExt spid="_x0000_s29697"/>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449580</xdr:colOff>
          <xdr:row>3</xdr:row>
          <xdr:rowOff>289560</xdr:rowOff>
        </xdr:from>
        <xdr:to>
          <xdr:col>1</xdr:col>
          <xdr:colOff>495300</xdr:colOff>
          <xdr:row>3</xdr:row>
          <xdr:rowOff>327660</xdr:rowOff>
        </xdr:to>
        <xdr:sp macro="" textlink="">
          <xdr:nvSpPr>
            <xdr:cNvPr id="29698" name="Check Box 2" hidden="1">
              <a:extLst>
                <a:ext uri="{63B3BB69-23CF-44E3-9099-C40C66FF867C}">
                  <a14:compatExt spid="_x0000_s29698"/>
                </a:ext>
              </a:extLst>
            </xdr:cNvPr>
            <xdr:cNvSpPr/>
          </xdr:nvSpPr>
          <xdr:spPr>
            <a:xfrm>
              <a:off x="0" y="0"/>
              <a:ext cx="0" cy="0"/>
            </a:xfrm>
            <a:prstGeom prst="rect">
              <a:avLst/>
            </a:prstGeom>
          </xdr:spPr>
          <xdr:txBody>
            <a:bodyPr vertOverflow="clip" wrap="square" lIns="18288" tIns="0" rIns="0" bIns="0" anchor="ctr" upright="1"/>
            <a:lstStyle/>
            <a:p>
              <a:pPr algn="l" rtl="0">
                <a:defRPr sz="1000"/>
              </a:pPr>
              <a:endParaRPr lang="zh-CN" altLang="en-US"/>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5</xdr:col>
      <xdr:colOff>619125</xdr:colOff>
      <xdr:row>1</xdr:row>
      <xdr:rowOff>104775</xdr:rowOff>
    </xdr:from>
    <xdr:to>
      <xdr:col>6</xdr:col>
      <xdr:colOff>682662</xdr:colOff>
      <xdr:row>2</xdr:row>
      <xdr:rowOff>190500</xdr:rowOff>
    </xdr:to>
    <xdr:pic>
      <xdr:nvPicPr>
        <xdr:cNvPr id="2" name="Picture 7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109085" y="348615"/>
          <a:ext cx="749337"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114300</xdr:colOff>
      <xdr:row>1</xdr:row>
      <xdr:rowOff>95250</xdr:rowOff>
    </xdr:from>
    <xdr:to>
      <xdr:col>8</xdr:col>
      <xdr:colOff>152400</xdr:colOff>
      <xdr:row>3</xdr:row>
      <xdr:rowOff>361839</xdr:rowOff>
    </xdr:to>
    <xdr:pic>
      <xdr:nvPicPr>
        <xdr:cNvPr id="2" name="图片 1"/>
        <xdr:cNvPicPr>
          <a:picLocks noChangeAspect="1"/>
        </xdr:cNvPicPr>
      </xdr:nvPicPr>
      <xdr:blipFill>
        <a:blip xmlns:r="http://schemas.openxmlformats.org/officeDocument/2006/relationships" r:embed="rId1"/>
        <a:stretch>
          <a:fillRect/>
        </a:stretch>
      </xdr:blipFill>
      <xdr:spPr>
        <a:xfrm>
          <a:off x="2914650" y="285750"/>
          <a:ext cx="2162175" cy="666639"/>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Normal="100" zoomScaleSheetLayoutView="100" workbookViewId="0">
      <selection activeCell="K3" sqref="K3:K14"/>
    </sheetView>
  </sheetViews>
  <sheetFormatPr defaultColWidth="9" defaultRowHeight="15.6"/>
  <cols>
    <col min="1" max="1" width="4.8984375" style="180" customWidth="1"/>
    <col min="2" max="2" width="14.59765625" style="180" customWidth="1"/>
    <col min="3" max="3" width="8.19921875" style="180" customWidth="1"/>
    <col min="4" max="5" width="9" style="180"/>
    <col min="6" max="6" width="17.5" style="180" customWidth="1"/>
    <col min="7" max="7" width="19.19921875" style="180" customWidth="1"/>
    <col min="8" max="8" width="7.09765625" style="180" customWidth="1"/>
    <col min="9" max="10" width="9" style="180"/>
    <col min="11" max="11" width="24.5" style="180" customWidth="1"/>
    <col min="12" max="16384" width="9" style="180"/>
  </cols>
  <sheetData>
    <row r="1" spans="1:11" ht="23.1" customHeight="1">
      <c r="A1" s="332" t="s">
        <v>9</v>
      </c>
      <c r="B1" s="332"/>
      <c r="C1" s="332"/>
      <c r="D1" s="332"/>
      <c r="E1" s="332"/>
      <c r="F1" s="332"/>
      <c r="G1" s="332"/>
      <c r="H1" s="332"/>
      <c r="I1" s="332"/>
    </row>
    <row r="2" spans="1:11" ht="24.9" customHeight="1">
      <c r="A2" s="331" t="s">
        <v>37</v>
      </c>
      <c r="B2" s="331"/>
      <c r="C2" s="331"/>
      <c r="D2" s="331"/>
      <c r="E2" s="331"/>
      <c r="F2" s="331"/>
      <c r="G2" s="331"/>
      <c r="H2" s="331"/>
      <c r="I2" s="331"/>
    </row>
    <row r="3" spans="1:11" s="181" customFormat="1" ht="24.9" customHeight="1">
      <c r="A3" s="333" t="str">
        <f>"计划号："&amp;'封面'!E8</f>
      </c>
      <c r="B3" s="333"/>
      <c r="C3" s="333"/>
      <c r="D3" s="334" t="str">
        <f>"客户："&amp;'封面'!E11</f>
      </c>
      <c r="E3" s="335"/>
      <c r="F3" s="336"/>
      <c r="G3" s="334" t="str">
        <f>"业务员："&amp;'封面'!E17</f>
      </c>
      <c r="H3" s="335"/>
      <c r="I3" s="336"/>
      <c r="K3" s="330" t="s">
        <v>36</v>
      </c>
    </row>
    <row r="4" spans="1:11" s="181" customFormat="1" ht="24.9" customHeight="1">
      <c r="A4" s="337" t="s">
        <v>38</v>
      </c>
      <c r="B4" s="338"/>
      <c r="C4" s="338"/>
      <c r="D4" s="339"/>
      <c r="E4" s="337" t="s">
        <v>39</v>
      </c>
      <c r="F4" s="338"/>
      <c r="G4" s="338"/>
      <c r="H4" s="338"/>
      <c r="I4" s="339"/>
      <c r="K4" s="330"/>
    </row>
    <row r="5" spans="1:11" ht="24.9" customHeight="1">
      <c r="A5" s="182" t="s">
        <v>33</v>
      </c>
      <c r="B5" s="182" t="s">
        <v>40</v>
      </c>
      <c r="C5" s="182" t="s">
        <v>41</v>
      </c>
      <c r="D5" s="182" t="s">
        <v>42</v>
      </c>
      <c r="E5" s="182" t="s">
        <v>33</v>
      </c>
      <c r="F5" s="182" t="s">
        <v>43</v>
      </c>
      <c r="G5" s="182" t="s">
        <v>44</v>
      </c>
      <c r="H5" s="182" t="s">
        <v>41</v>
      </c>
      <c r="I5" s="182" t="s">
        <v>45</v>
      </c>
      <c r="K5" s="330"/>
    </row>
    <row r="6" spans="1:11" ht="24.9" customHeight="1">
      <c r="A6" s="182">
        <v>1</v>
      </c>
      <c r="B6" s="183" t="s">
        <v>46</v>
      </c>
      <c r="C6" s="182"/>
      <c r="D6" s="182"/>
      <c r="E6" s="182">
        <v>1</v>
      </c>
      <c r="F6" s="182"/>
      <c r="G6" s="182"/>
      <c r="H6" s="182"/>
      <c r="I6" s="182"/>
      <c r="K6" s="330"/>
    </row>
    <row r="7" spans="1:11" ht="24.9" customHeight="1">
      <c r="A7" s="182">
        <v>2</v>
      </c>
      <c r="B7" s="183" t="s">
        <v>47</v>
      </c>
      <c r="C7" s="182"/>
      <c r="D7" s="182"/>
      <c r="E7" s="182">
        <v>2</v>
      </c>
      <c r="F7" s="182"/>
      <c r="G7" s="182"/>
      <c r="H7" s="182"/>
      <c r="I7" s="182"/>
      <c r="K7" s="330"/>
    </row>
    <row r="8" spans="1:11" ht="24.9" customHeight="1">
      <c r="A8" s="182">
        <v>3</v>
      </c>
      <c r="B8" s="183" t="s">
        <v>48</v>
      </c>
      <c r="C8" s="182"/>
      <c r="D8" s="182"/>
      <c r="E8" s="182">
        <v>3</v>
      </c>
      <c r="F8" s="182"/>
      <c r="G8" s="182"/>
      <c r="H8" s="182"/>
      <c r="I8" s="182"/>
      <c r="K8" s="330"/>
    </row>
    <row r="9" spans="1:11" ht="24.9" customHeight="1">
      <c r="A9" s="182">
        <v>4</v>
      </c>
      <c r="B9" s="183" t="s">
        <v>49</v>
      </c>
      <c r="C9" s="182"/>
      <c r="D9" s="182"/>
      <c r="E9" s="182">
        <v>4</v>
      </c>
      <c r="F9" s="182"/>
      <c r="G9" s="182"/>
      <c r="H9" s="182"/>
      <c r="I9" s="182"/>
      <c r="K9" s="330"/>
    </row>
    <row r="10" spans="1:11" ht="24.9" customHeight="1">
      <c r="A10" s="182">
        <v>5</v>
      </c>
      <c r="B10" s="183" t="s">
        <v>50</v>
      </c>
      <c r="C10" s="182"/>
      <c r="D10" s="182"/>
      <c r="E10" s="182">
        <v>5</v>
      </c>
      <c r="F10" s="182"/>
      <c r="G10" s="182"/>
      <c r="H10" s="182"/>
      <c r="I10" s="182"/>
      <c r="K10" s="330"/>
    </row>
    <row r="11" spans="1:11" ht="24.9" customHeight="1">
      <c r="A11" s="182">
        <v>6</v>
      </c>
      <c r="B11" s="183" t="s">
        <v>51</v>
      </c>
      <c r="C11" s="182"/>
      <c r="D11" s="182"/>
      <c r="E11" s="182">
        <v>6</v>
      </c>
      <c r="F11" s="182"/>
      <c r="G11" s="182"/>
      <c r="H11" s="182"/>
      <c r="I11" s="182"/>
      <c r="K11" s="330"/>
    </row>
    <row r="12" spans="1:11" ht="24.9" customHeight="1">
      <c r="A12" s="182">
        <v>7</v>
      </c>
      <c r="B12" s="183" t="s">
        <v>52</v>
      </c>
      <c r="C12" s="182"/>
      <c r="D12" s="182"/>
      <c r="E12" s="182">
        <v>7</v>
      </c>
      <c r="F12" s="182"/>
      <c r="G12" s="182"/>
      <c r="H12" s="182"/>
      <c r="I12" s="182"/>
      <c r="K12" s="330"/>
    </row>
    <row r="13" spans="1:11" ht="24.9" customHeight="1">
      <c r="A13" s="182">
        <v>8</v>
      </c>
      <c r="B13" s="183" t="s">
        <v>53</v>
      </c>
      <c r="C13" s="182"/>
      <c r="D13" s="182"/>
      <c r="E13" s="182">
        <v>8</v>
      </c>
      <c r="F13" s="182"/>
      <c r="G13" s="182"/>
      <c r="H13" s="182"/>
      <c r="I13" s="182"/>
      <c r="K13" s="330"/>
    </row>
    <row r="14" spans="1:11" ht="24.9" customHeight="1">
      <c r="A14" s="182">
        <v>9</v>
      </c>
      <c r="B14" s="183" t="s">
        <v>54</v>
      </c>
      <c r="C14" s="182"/>
      <c r="D14" s="182"/>
      <c r="E14" s="182">
        <v>9</v>
      </c>
      <c r="F14" s="182"/>
      <c r="G14" s="182"/>
      <c r="H14" s="182"/>
      <c r="I14" s="182"/>
      <c r="K14" s="330"/>
    </row>
    <row r="15" spans="1:11" ht="24.9" customHeight="1">
      <c r="A15" s="182">
        <v>10</v>
      </c>
      <c r="B15" s="183" t="s">
        <v>55</v>
      </c>
      <c r="C15" s="182"/>
      <c r="D15" s="182"/>
      <c r="E15" s="182">
        <v>10</v>
      </c>
      <c r="F15" s="182"/>
      <c r="G15" s="182"/>
      <c r="H15" s="182"/>
      <c r="I15" s="182"/>
    </row>
    <row r="16" spans="1:11" ht="24.9" customHeight="1">
      <c r="A16" s="182">
        <v>11</v>
      </c>
      <c r="B16" s="183" t="s">
        <v>56</v>
      </c>
      <c r="C16" s="182"/>
      <c r="D16" s="182"/>
      <c r="E16" s="182">
        <v>11</v>
      </c>
      <c r="F16" s="182"/>
      <c r="G16" s="182"/>
      <c r="H16" s="182"/>
      <c r="I16" s="182"/>
    </row>
    <row r="17" spans="1:9" ht="24.9" customHeight="1">
      <c r="A17" s="182">
        <v>12</v>
      </c>
      <c r="B17" s="183" t="s">
        <v>57</v>
      </c>
      <c r="C17" s="182"/>
      <c r="D17" s="182"/>
      <c r="E17" s="182">
        <v>12</v>
      </c>
      <c r="F17" s="182"/>
      <c r="G17" s="182"/>
      <c r="H17" s="182"/>
      <c r="I17" s="182"/>
    </row>
    <row r="18" spans="1:9" ht="24.9" customHeight="1">
      <c r="A18" s="182">
        <v>13</v>
      </c>
      <c r="B18" s="183" t="s">
        <v>58</v>
      </c>
      <c r="C18" s="182"/>
      <c r="D18" s="182"/>
      <c r="E18" s="182">
        <v>13</v>
      </c>
      <c r="F18" s="182"/>
      <c r="G18" s="182"/>
      <c r="H18" s="182"/>
      <c r="I18" s="182"/>
    </row>
    <row r="19" spans="1:9" ht="24.9" customHeight="1">
      <c r="A19" s="182">
        <v>14</v>
      </c>
      <c r="B19" s="183" t="s">
        <v>59</v>
      </c>
      <c r="C19" s="182"/>
      <c r="D19" s="182"/>
      <c r="E19" s="182">
        <v>14</v>
      </c>
      <c r="F19" s="182"/>
      <c r="G19" s="182"/>
      <c r="H19" s="182"/>
      <c r="I19" s="182"/>
    </row>
    <row r="20" spans="1:9" ht="24.9" customHeight="1">
      <c r="A20" s="182">
        <v>15</v>
      </c>
      <c r="B20" s="183" t="s">
        <v>60</v>
      </c>
      <c r="C20" s="182"/>
      <c r="D20" s="182"/>
      <c r="E20" s="182">
        <v>15</v>
      </c>
      <c r="F20" s="182"/>
      <c r="G20" s="182"/>
      <c r="H20" s="182"/>
      <c r="I20" s="182"/>
    </row>
    <row r="21" spans="1:9" ht="24.9" customHeight="1">
      <c r="A21" s="331" t="s">
        <v>61</v>
      </c>
      <c r="B21" s="331"/>
      <c r="C21" s="331"/>
      <c r="D21" s="331"/>
      <c r="E21" s="331" t="s">
        <v>62</v>
      </c>
      <c r="F21" s="331"/>
      <c r="G21" s="331"/>
      <c r="H21" s="331"/>
      <c r="I21" s="331"/>
    </row>
    <row r="22" spans="1:9" ht="24.9" customHeight="1">
      <c r="A22" s="182" t="s">
        <v>33</v>
      </c>
      <c r="B22" s="182" t="s">
        <v>63</v>
      </c>
      <c r="C22" s="182" t="s">
        <v>41</v>
      </c>
      <c r="D22" s="182" t="s">
        <v>64</v>
      </c>
      <c r="E22" s="182" t="s">
        <v>33</v>
      </c>
      <c r="F22" s="182" t="s">
        <v>65</v>
      </c>
      <c r="G22" s="182" t="s">
        <v>63</v>
      </c>
      <c r="H22" s="182" t="s">
        <v>41</v>
      </c>
      <c r="I22" s="182" t="s">
        <v>64</v>
      </c>
    </row>
    <row r="23" spans="1:9" ht="24.9" customHeight="1">
      <c r="A23" s="182">
        <v>1</v>
      </c>
      <c r="B23" s="182"/>
      <c r="C23" s="182"/>
      <c r="D23" s="182"/>
      <c r="E23" s="182">
        <v>1</v>
      </c>
      <c r="F23" s="182"/>
      <c r="G23" s="182"/>
      <c r="H23" s="182"/>
      <c r="I23" s="182"/>
    </row>
    <row r="24" spans="1:9" ht="24.9" customHeight="1">
      <c r="A24" s="182">
        <v>2</v>
      </c>
      <c r="B24" s="182"/>
      <c r="C24" s="182"/>
      <c r="D24" s="182"/>
      <c r="E24" s="182">
        <v>2</v>
      </c>
      <c r="F24" s="182"/>
      <c r="G24" s="182"/>
      <c r="H24" s="182"/>
      <c r="I24" s="182"/>
    </row>
    <row r="25" spans="1:9" ht="24.9" customHeight="1">
      <c r="A25" s="182">
        <v>3</v>
      </c>
      <c r="B25" s="182"/>
      <c r="C25" s="182"/>
      <c r="D25" s="182"/>
      <c r="E25" s="182">
        <v>3</v>
      </c>
      <c r="F25" s="182"/>
      <c r="G25" s="182"/>
      <c r="H25" s="182"/>
      <c r="I25" s="182"/>
    </row>
    <row r="26" spans="1:9" ht="24.9" customHeight="1">
      <c r="A26" s="182">
        <v>4</v>
      </c>
      <c r="B26" s="182"/>
      <c r="C26" s="182"/>
      <c r="D26" s="182"/>
      <c r="E26" s="182">
        <v>4</v>
      </c>
      <c r="F26" s="182"/>
      <c r="G26" s="182"/>
      <c r="H26" s="182"/>
      <c r="I26" s="182"/>
    </row>
    <row r="27" spans="1:9" ht="24.9" customHeight="1">
      <c r="A27" s="182">
        <v>5</v>
      </c>
      <c r="B27" s="182"/>
      <c r="C27" s="182"/>
      <c r="D27" s="182"/>
      <c r="E27" s="182">
        <v>5</v>
      </c>
      <c r="F27" s="182"/>
      <c r="G27" s="182"/>
      <c r="H27" s="182"/>
      <c r="I27" s="182"/>
    </row>
    <row r="28" spans="1:9" ht="24.9" customHeight="1">
      <c r="A28" s="182">
        <v>6</v>
      </c>
      <c r="B28" s="182"/>
      <c r="C28" s="182"/>
      <c r="D28" s="182"/>
      <c r="E28" s="182">
        <v>6</v>
      </c>
      <c r="F28" s="182"/>
      <c r="G28" s="182"/>
      <c r="H28" s="182"/>
      <c r="I28" s="182"/>
    </row>
    <row r="29" spans="1:9" ht="24.9" customHeight="1">
      <c r="A29" s="182">
        <v>7</v>
      </c>
      <c r="B29" s="182"/>
      <c r="C29" s="182"/>
      <c r="D29" s="182"/>
      <c r="E29" s="182">
        <v>7</v>
      </c>
      <c r="F29" s="182"/>
      <c r="G29" s="182"/>
      <c r="H29" s="182"/>
      <c r="I29" s="182"/>
    </row>
    <row r="30" spans="1:9" ht="24.9" customHeight="1">
      <c r="A30" s="182">
        <v>8</v>
      </c>
      <c r="B30" s="182"/>
      <c r="C30" s="182"/>
      <c r="D30" s="182"/>
      <c r="E30" s="182">
        <v>8</v>
      </c>
      <c r="F30" s="182"/>
      <c r="G30" s="182"/>
      <c r="H30" s="182"/>
      <c r="I30" s="182"/>
    </row>
    <row r="31" spans="1:9" ht="24.9" customHeight="1">
      <c r="A31" s="182">
        <v>9</v>
      </c>
      <c r="B31" s="182"/>
      <c r="C31" s="182"/>
      <c r="D31" s="182"/>
      <c r="E31" s="182">
        <v>9</v>
      </c>
      <c r="F31" s="182"/>
      <c r="G31" s="182"/>
      <c r="H31" s="182"/>
      <c r="I31" s="182"/>
    </row>
  </sheetData>
  <mergeCells count="10">
    <mergeCell ref="K3:K14"/>
    <mergeCell ref="A21:D21"/>
    <mergeCell ref="E21:I21"/>
    <mergeCell ref="A1:I1"/>
    <mergeCell ref="A2:I2"/>
    <mergeCell ref="A3:C3"/>
    <mergeCell ref="D3:F3"/>
    <mergeCell ref="G3:I3"/>
    <mergeCell ref="A4:D4"/>
    <mergeCell ref="E4:I4"/>
  </mergeCells>
  <phoneticPr fontId="58" type="noConversion"/>
  <pageMargins left="0.59055118110236227" right="0.15748031496062992" top="0.47244094488188981" bottom="0.39370078740157483" header="0.39370078740157483" footer="0.27559055118110237"/>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8"/>
  <sheetViews>
    <sheetView view="pageBreakPreview" zoomScale="115" zoomScaleNormal="85" zoomScaleSheetLayoutView="115" workbookViewId="0">
      <selection activeCell="H21" sqref="H21:I21"/>
    </sheetView>
  </sheetViews>
  <sheetFormatPr defaultColWidth="9" defaultRowHeight="15.6"/>
  <cols>
    <col min="1" max="1" width="2.3984375" customWidth="1"/>
    <col min="2" max="2" width="2" customWidth="1"/>
    <col min="7" max="7" width="14.5" customWidth="1"/>
    <col min="9" max="9" width="14.59765625" customWidth="1"/>
  </cols>
  <sheetData>
    <row r="1" spans="1:11">
      <c r="A1" s="104"/>
      <c r="B1" s="104"/>
      <c r="C1" s="104"/>
      <c r="D1" s="84"/>
      <c r="E1" s="89"/>
      <c r="F1" s="89"/>
      <c r="G1" s="89"/>
      <c r="H1" s="105"/>
      <c r="I1" s="119"/>
    </row>
    <row r="2" spans="1:11" ht="17.399999999999999">
      <c r="A2" s="104"/>
      <c r="B2" s="85" t="s">
        <v>9</v>
      </c>
      <c r="C2" s="85"/>
      <c r="D2" s="84"/>
      <c r="E2" s="106"/>
      <c r="F2" s="107"/>
      <c r="G2" s="107"/>
      <c r="H2" s="108"/>
      <c r="I2" s="120"/>
    </row>
    <row r="3" spans="1:11">
      <c r="A3" s="104"/>
      <c r="B3" s="340"/>
      <c r="C3" s="340"/>
      <c r="D3" s="340"/>
      <c r="E3" s="340"/>
      <c r="F3" s="340"/>
      <c r="G3" s="109"/>
      <c r="H3" s="109"/>
      <c r="I3" s="109"/>
    </row>
    <row r="4" spans="1:11">
      <c r="A4" s="104"/>
      <c r="B4" s="104"/>
      <c r="C4" s="104"/>
      <c r="D4" s="104"/>
      <c r="E4" s="104"/>
      <c r="F4" s="104"/>
      <c r="G4" s="104"/>
      <c r="H4" s="104"/>
      <c r="I4" s="104"/>
    </row>
    <row r="5" spans="1:11" ht="25.8">
      <c r="A5" s="110"/>
      <c r="B5" s="110"/>
      <c r="C5" s="341" t="s">
        <v>10</v>
      </c>
      <c r="D5" s="341"/>
      <c r="E5" s="341"/>
      <c r="F5" s="341"/>
      <c r="G5" s="341"/>
      <c r="H5" s="341"/>
      <c r="I5" s="341"/>
    </row>
    <row r="6" spans="1:11">
      <c r="A6" s="104"/>
      <c r="B6" s="104"/>
      <c r="C6" s="104"/>
      <c r="D6" s="104"/>
      <c r="E6" s="104"/>
      <c r="F6" s="104"/>
      <c r="G6" s="104"/>
      <c r="H6" s="104"/>
      <c r="I6" s="104"/>
    </row>
    <row r="7" spans="1:11">
      <c r="A7" s="111"/>
      <c r="B7" s="111"/>
      <c r="C7" s="342" t="s">
        <v>1</v>
      </c>
      <c r="D7" s="343"/>
      <c r="E7" s="342"/>
      <c r="F7" s="342"/>
      <c r="G7" s="342"/>
      <c r="H7" s="342"/>
      <c r="I7" s="342"/>
    </row>
    <row r="8" spans="1:11">
      <c r="A8" s="111"/>
      <c r="B8" s="111"/>
      <c r="C8" s="342" t="s">
        <v>11</v>
      </c>
      <c r="D8" s="343"/>
      <c r="E8" s="343"/>
      <c r="F8" s="343"/>
      <c r="G8" s="343"/>
      <c r="H8" s="343"/>
      <c r="I8" s="343"/>
      <c r="K8" s="330" t="s">
        <v>12</v>
      </c>
    </row>
    <row r="9" spans="1:11">
      <c r="A9" s="111"/>
      <c r="B9" s="111"/>
      <c r="C9" s="356" t="s">
        <v>13</v>
      </c>
      <c r="D9" s="357"/>
      <c r="E9" s="344" t="inlineStr">
        <is>
          <t>蓝海新材料有限公司高端聚烯烃新材料项目</t>
        </is>
      </c>
      <c r="F9" s="345"/>
      <c r="G9" s="345"/>
      <c r="H9" s="345"/>
      <c r="I9" s="346"/>
      <c r="K9" s="330"/>
    </row>
    <row r="10" spans="1:11">
      <c r="A10" s="111"/>
      <c r="B10" s="111"/>
      <c r="C10" s="358"/>
      <c r="D10" s="359"/>
      <c r="E10" s="347"/>
      <c r="F10" s="348"/>
      <c r="G10" s="348"/>
      <c r="H10" s="348"/>
      <c r="I10" s="349"/>
      <c r="K10" s="330"/>
    </row>
    <row r="11" spans="1:11">
      <c r="A11" s="111"/>
      <c r="B11" s="111"/>
      <c r="C11" s="356" t="s">
        <v>14</v>
      </c>
      <c r="D11" s="357"/>
      <c r="E11" s="350" t="inlineStr">
        <is>
          <t>蓝海新材料(通州湾)有限责任公司</t>
        </is>
      </c>
      <c r="F11" s="351"/>
      <c r="G11" s="351"/>
      <c r="H11" s="351"/>
      <c r="I11" s="352"/>
      <c r="K11" s="330"/>
    </row>
    <row r="12" spans="1:11">
      <c r="A12" s="111"/>
      <c r="B12" s="111"/>
      <c r="C12" s="358"/>
      <c r="D12" s="359"/>
      <c r="E12" s="353"/>
      <c r="F12" s="354"/>
      <c r="G12" s="354"/>
      <c r="H12" s="354"/>
      <c r="I12" s="355"/>
      <c r="K12" s="330"/>
    </row>
    <row r="13" spans="1:11">
      <c r="A13" s="111"/>
      <c r="B13" s="111"/>
      <c r="C13" s="356" t="s">
        <v>15</v>
      </c>
      <c r="D13" s="357"/>
      <c r="E13" s="350" t="inlineStr">
        <is>
          <t>蓝海新材料(通州湾)有限责任公司</t>
        </is>
      </c>
      <c r="F13" s="351"/>
      <c r="G13" s="351"/>
      <c r="H13" s="351"/>
      <c r="I13" s="352"/>
      <c r="K13" s="330"/>
    </row>
    <row r="14" spans="1:11">
      <c r="A14" s="111"/>
      <c r="B14" s="111"/>
      <c r="C14" s="358"/>
      <c r="D14" s="359"/>
      <c r="E14" s="353"/>
      <c r="F14" s="354"/>
      <c r="G14" s="354"/>
      <c r="H14" s="354"/>
      <c r="I14" s="355"/>
      <c r="K14" s="330"/>
    </row>
    <row r="15" spans="1:11">
      <c r="A15" s="111"/>
      <c r="B15" s="111"/>
      <c r="C15" s="356" t="s">
        <v>16</v>
      </c>
      <c r="D15" s="357"/>
      <c r="E15" s="350" t="inlineStr">
        <is>
          <t>中国寰球工程有限公司</t>
        </is>
      </c>
      <c r="F15" s="351"/>
      <c r="G15" s="351"/>
      <c r="H15" s="351"/>
      <c r="I15" s="352"/>
      <c r="K15" s="330"/>
    </row>
    <row r="16" spans="1:11">
      <c r="A16" s="111"/>
      <c r="B16" s="111"/>
      <c r="C16" s="358"/>
      <c r="D16" s="359"/>
      <c r="E16" s="353"/>
      <c r="F16" s="354"/>
      <c r="G16" s="354"/>
      <c r="H16" s="354"/>
      <c r="I16" s="355"/>
      <c r="K16" s="330"/>
    </row>
    <row r="17" spans="1:11" ht="18" customHeight="1">
      <c r="A17" s="111"/>
      <c r="B17" s="111"/>
      <c r="C17" s="363" t="s">
        <v>17</v>
      </c>
      <c r="D17" s="364"/>
      <c r="E17" s="365"/>
      <c r="F17" s="366"/>
      <c r="G17" s="112" t="s">
        <v>18</v>
      </c>
      <c r="H17" s="365"/>
      <c r="I17" s="366"/>
      <c r="K17" s="330"/>
    </row>
    <row r="18" spans="1:11" ht="18" customHeight="1">
      <c r="A18" s="111"/>
      <c r="B18" s="111"/>
      <c r="C18" s="363" t="s">
        <v>19</v>
      </c>
      <c r="D18" s="364"/>
      <c r="E18" s="367"/>
      <c r="F18" s="366"/>
      <c r="G18" s="112" t="s">
        <v>20</v>
      </c>
      <c r="H18" s="367"/>
      <c r="I18" s="366"/>
      <c r="K18" s="330"/>
    </row>
    <row r="19" spans="1:11">
      <c r="A19" s="104"/>
      <c r="B19" s="104"/>
      <c r="C19" s="368" t="s">
        <v>21</v>
      </c>
      <c r="D19" s="381"/>
      <c r="E19" s="377"/>
      <c r="F19" s="378"/>
      <c r="G19" s="368" t="s">
        <v>22</v>
      </c>
      <c r="H19" s="368"/>
      <c r="I19" s="369"/>
      <c r="K19" s="330"/>
    </row>
    <row r="20" spans="1:11">
      <c r="A20" s="104"/>
      <c r="B20" s="104"/>
      <c r="C20" s="372"/>
      <c r="D20" s="382"/>
      <c r="E20" s="379"/>
      <c r="F20" s="380"/>
      <c r="G20" s="372"/>
      <c r="H20" s="363"/>
      <c r="I20" s="364"/>
    </row>
    <row r="21" spans="1:11">
      <c r="A21" s="104"/>
      <c r="B21" s="104"/>
      <c r="C21" s="373" t="s">
        <v>23</v>
      </c>
      <c r="D21" s="374"/>
      <c r="E21" s="375"/>
      <c r="F21" s="376"/>
      <c r="G21" s="244" t="s">
        <v>24</v>
      </c>
      <c r="H21" s="360" t="inlineStr">
        <is>
          <t>当地低温、多风沙、盐雾腐蚀</t>
        </is>
      </c>
      <c r="I21" s="361"/>
    </row>
    <row r="22" spans="1:11">
      <c r="A22" s="104"/>
      <c r="B22" s="104"/>
      <c r="C22" s="113"/>
      <c r="D22" s="114"/>
      <c r="E22" s="114"/>
      <c r="F22" s="114"/>
      <c r="G22" s="114"/>
      <c r="H22" s="114"/>
      <c r="I22" s="114"/>
    </row>
    <row r="23" spans="1:11">
      <c r="A23" s="104"/>
      <c r="B23" s="104"/>
      <c r="C23" s="113"/>
      <c r="D23" s="114"/>
      <c r="E23" s="114"/>
      <c r="F23" s="114"/>
      <c r="G23" s="114"/>
      <c r="H23" s="114"/>
      <c r="I23" s="114"/>
    </row>
    <row r="24" spans="1:11">
      <c r="A24" s="104"/>
      <c r="B24" s="104"/>
      <c r="C24" s="104"/>
      <c r="D24" s="111" t="s">
        <v>25</v>
      </c>
      <c r="E24" s="115"/>
      <c r="F24" s="115"/>
      <c r="G24" s="115"/>
      <c r="H24" s="111"/>
      <c r="I24" s="111"/>
    </row>
    <row r="25" spans="1:11">
      <c r="A25" s="104"/>
      <c r="B25" s="104"/>
      <c r="C25" s="104"/>
      <c r="D25" s="111" t="s">
        <v>26</v>
      </c>
      <c r="E25" s="115"/>
      <c r="F25" s="115"/>
      <c r="G25" s="115"/>
      <c r="H25" s="111"/>
      <c r="I25" s="111"/>
    </row>
    <row r="26" spans="1:11">
      <c r="A26" s="104"/>
      <c r="B26" s="104"/>
      <c r="C26" s="104"/>
      <c r="D26" s="115"/>
      <c r="E26" s="115"/>
      <c r="F26" s="115"/>
      <c r="G26" s="115"/>
      <c r="H26" s="111"/>
      <c r="I26" s="111"/>
    </row>
    <row r="27" spans="1:11">
      <c r="A27" s="104"/>
      <c r="B27" s="104"/>
      <c r="C27" s="104"/>
      <c r="D27" s="115"/>
      <c r="E27" s="115"/>
      <c r="F27" s="115"/>
      <c r="G27" s="115"/>
      <c r="H27" s="111"/>
      <c r="I27" s="111"/>
    </row>
    <row r="28" spans="1:11">
      <c r="A28" s="111"/>
      <c r="B28" s="111"/>
      <c r="C28" s="116">
        <v>8</v>
      </c>
      <c r="D28" s="362"/>
      <c r="E28" s="362"/>
      <c r="F28" s="234"/>
      <c r="G28" s="234"/>
      <c r="H28" s="238"/>
      <c r="I28" s="238"/>
    </row>
    <row r="29" spans="1:11">
      <c r="A29" s="111"/>
      <c r="B29" s="111"/>
      <c r="C29" s="116">
        <v>7</v>
      </c>
      <c r="D29" s="362"/>
      <c r="E29" s="362"/>
      <c r="F29" s="234"/>
      <c r="G29" s="234"/>
      <c r="H29" s="238"/>
      <c r="I29" s="238"/>
    </row>
    <row r="30" spans="1:11">
      <c r="A30" s="111"/>
      <c r="B30" s="111"/>
      <c r="C30" s="116">
        <v>6</v>
      </c>
      <c r="D30" s="362"/>
      <c r="E30" s="362"/>
      <c r="F30" s="234"/>
      <c r="G30" s="234"/>
      <c r="H30" s="238"/>
      <c r="I30" s="238"/>
    </row>
    <row r="31" spans="1:11">
      <c r="A31" s="111"/>
      <c r="B31" s="111"/>
      <c r="C31" s="116">
        <v>5</v>
      </c>
      <c r="D31" s="362"/>
      <c r="E31" s="362"/>
      <c r="F31" s="234"/>
      <c r="G31" s="234"/>
      <c r="H31" s="238"/>
      <c r="I31" s="238"/>
    </row>
    <row r="32" spans="1:11">
      <c r="A32" s="111"/>
      <c r="B32" s="111"/>
      <c r="C32" s="116">
        <v>4</v>
      </c>
      <c r="D32" s="362"/>
      <c r="E32" s="362"/>
      <c r="F32" s="234"/>
      <c r="G32" s="234"/>
      <c r="H32" s="238"/>
      <c r="I32" s="238"/>
    </row>
    <row r="33" spans="1:9">
      <c r="A33" s="111"/>
      <c r="B33" s="111"/>
      <c r="C33" s="116">
        <v>3</v>
      </c>
      <c r="D33" s="362"/>
      <c r="E33" s="362"/>
      <c r="F33" s="234"/>
      <c r="G33" s="234"/>
      <c r="H33" s="238"/>
      <c r="I33" s="238"/>
    </row>
    <row r="34" spans="1:9">
      <c r="A34" s="111"/>
      <c r="B34" s="111"/>
      <c r="C34" s="116">
        <v>2</v>
      </c>
      <c r="D34" s="362"/>
      <c r="E34" s="362"/>
      <c r="F34" s="234"/>
      <c r="G34" s="234"/>
      <c r="H34" s="238"/>
      <c r="I34" s="238"/>
    </row>
    <row r="35" spans="1:9">
      <c r="A35" s="111"/>
      <c r="B35" s="111"/>
      <c r="C35" s="116">
        <v>1</v>
      </c>
      <c r="D35" s="362"/>
      <c r="E35" s="362"/>
      <c r="F35" s="234"/>
      <c r="G35" s="234"/>
      <c r="H35" s="238"/>
      <c r="I35" s="238"/>
    </row>
    <row r="36" spans="1:9">
      <c r="A36" s="111"/>
      <c r="B36" s="111"/>
      <c r="C36" s="116">
        <v>0</v>
      </c>
      <c r="D36" s="342"/>
      <c r="E36" s="342"/>
      <c r="F36" s="239"/>
      <c r="G36" s="234"/>
      <c r="H36" s="234"/>
      <c r="I36" s="234"/>
    </row>
    <row r="37" spans="1:9">
      <c r="A37" s="111"/>
      <c r="B37" s="111"/>
      <c r="C37" s="117" t="s">
        <v>27</v>
      </c>
      <c r="D37" s="370" t="s">
        <v>28</v>
      </c>
      <c r="E37" s="370"/>
      <c r="F37" s="117" t="s">
        <v>3</v>
      </c>
      <c r="G37" s="117" t="s">
        <v>29</v>
      </c>
      <c r="H37" s="117" t="s">
        <v>30</v>
      </c>
      <c r="I37" s="117" t="s">
        <v>31</v>
      </c>
    </row>
    <row r="38" spans="1:9">
      <c r="A38" s="111"/>
      <c r="B38" s="111"/>
      <c r="C38" s="118"/>
      <c r="D38" s="371"/>
      <c r="E38" s="371"/>
      <c r="F38" s="118"/>
      <c r="G38" s="118"/>
      <c r="H38" s="118"/>
      <c r="I38" s="118"/>
    </row>
  </sheetData>
  <mergeCells count="39">
    <mergeCell ref="D35:E35"/>
    <mergeCell ref="D36:E36"/>
    <mergeCell ref="D37:E37"/>
    <mergeCell ref="D38:E38"/>
    <mergeCell ref="G19:G20"/>
    <mergeCell ref="D30:E30"/>
    <mergeCell ref="D31:E31"/>
    <mergeCell ref="D32:E32"/>
    <mergeCell ref="D33:E33"/>
    <mergeCell ref="D34:E34"/>
    <mergeCell ref="C21:D21"/>
    <mergeCell ref="E21:F21"/>
    <mergeCell ref="E19:F20"/>
    <mergeCell ref="C19:D20"/>
    <mergeCell ref="H21:I21"/>
    <mergeCell ref="D28:E28"/>
    <mergeCell ref="D29:E29"/>
    <mergeCell ref="C17:D17"/>
    <mergeCell ref="E17:F17"/>
    <mergeCell ref="H17:I17"/>
    <mergeCell ref="C18:D18"/>
    <mergeCell ref="E18:F18"/>
    <mergeCell ref="H18:I18"/>
    <mergeCell ref="H19:I20"/>
    <mergeCell ref="K8:K19"/>
    <mergeCell ref="B3:F3"/>
    <mergeCell ref="C5:I5"/>
    <mergeCell ref="C7:D7"/>
    <mergeCell ref="E7:I7"/>
    <mergeCell ref="C8:D8"/>
    <mergeCell ref="E8:I8"/>
    <mergeCell ref="E9:I10"/>
    <mergeCell ref="E11:I12"/>
    <mergeCell ref="E13:I14"/>
    <mergeCell ref="E15:I16"/>
    <mergeCell ref="C9:D10"/>
    <mergeCell ref="C11:D12"/>
    <mergeCell ref="C13:D14"/>
    <mergeCell ref="C15:D16"/>
  </mergeCells>
  <phoneticPr fontId="58" type="noConversion"/>
  <dataValidations count="2">
    <dataValidation type="list" allowBlank="1" showInputMessage="1" showErrorMessage="1" sqref="E21:F21">
      <formula1>"石油石化,煤化工,国际出口,常规,水处理,发电,精细化工,焦化"</formula1>
    </dataValidation>
    <dataValidation type="list" allowBlank="1" showInputMessage="1" showErrorMessage="1" sqref="E19:F20">
      <formula1>"　,主机,主机+备件"</formula1>
    </dataValidation>
  </dataValidations>
  <pageMargins left="0.75" right="0.75" top="1" bottom="1" header="0.5" footer="0.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Pict="0">
                <anchor moveWithCells="1">
                  <from>
                    <xdr:col>2</xdr:col>
                    <xdr:colOff>7620</xdr:colOff>
                    <xdr:row>23</xdr:row>
                    <xdr:rowOff>0</xdr:rowOff>
                  </from>
                  <to>
                    <xdr:col>2</xdr:col>
                    <xdr:colOff>312420</xdr:colOff>
                    <xdr:row>24</xdr:row>
                    <xdr:rowOff>22860</xdr:rowOff>
                  </to>
                </anchor>
              </controlPr>
            </control>
          </mc:Choice>
        </mc:AlternateContent>
        <mc:AlternateContent xmlns:mc="http://schemas.openxmlformats.org/markup-compatibility/2006">
          <mc:Choice Requires="x14">
            <control shapeId="14338" r:id="rId5" name="Check Box 2">
              <controlPr defaultSize="0" autoPict="0">
                <anchor moveWithCells="1">
                  <from>
                    <xdr:col>2</xdr:col>
                    <xdr:colOff>7620</xdr:colOff>
                    <xdr:row>24</xdr:row>
                    <xdr:rowOff>0</xdr:rowOff>
                  </from>
                  <to>
                    <xdr:col>2</xdr:col>
                    <xdr:colOff>312420</xdr:colOff>
                    <xdr:row>25</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opLeftCell="A4" zoomScaleNormal="100" workbookViewId="0">
      <selection activeCell="F8" sqref="F8:F19"/>
    </sheetView>
  </sheetViews>
  <sheetFormatPr defaultColWidth="9" defaultRowHeight="15.6"/>
  <cols>
    <col min="2" max="2" width="14.69921875" customWidth="1"/>
    <col min="3" max="3" width="12.69921875" customWidth="1"/>
    <col min="4" max="4" width="39.3984375" customWidth="1"/>
  </cols>
  <sheetData>
    <row r="1" spans="1:6" ht="17.399999999999999">
      <c r="A1" s="82"/>
      <c r="B1" s="82"/>
      <c r="C1" s="82"/>
      <c r="D1" s="83"/>
    </row>
    <row r="2" spans="1:6">
      <c r="A2" s="82"/>
      <c r="B2" s="82"/>
      <c r="C2" s="82"/>
      <c r="D2" s="84"/>
    </row>
    <row r="3" spans="1:6">
      <c r="A3" s="85" t="s">
        <v>9</v>
      </c>
      <c r="B3" s="82"/>
      <c r="C3" s="86"/>
      <c r="D3" s="84"/>
    </row>
    <row r="4" spans="1:6">
      <c r="A4" s="87"/>
      <c r="B4" s="82"/>
      <c r="C4" s="88"/>
      <c r="D4" s="89"/>
    </row>
    <row r="5" spans="1:6">
      <c r="A5" s="383" t="s">
        <v>32</v>
      </c>
      <c r="B5" s="384"/>
      <c r="C5" s="384"/>
      <c r="D5" s="384"/>
    </row>
    <row r="6" spans="1:6">
      <c r="A6" s="90" t="s">
        <v>33</v>
      </c>
      <c r="B6" s="91" t="s">
        <v>34</v>
      </c>
      <c r="C6" s="91" t="s">
        <v>3</v>
      </c>
      <c r="D6" s="92" t="s">
        <v>35</v>
      </c>
    </row>
    <row r="7" spans="1:6" ht="15.6" customHeight="1">
      <c r="A7" s="93">
        <v>1</v>
      </c>
      <c r="B7" s="94"/>
      <c r="C7" s="95"/>
      <c r="D7" s="96"/>
    </row>
    <row r="8" spans="1:6" ht="15.6" customHeight="1">
      <c r="A8" s="97">
        <v>2</v>
      </c>
      <c r="B8" s="98"/>
      <c r="C8" s="241"/>
      <c r="D8" s="242"/>
      <c r="F8" s="330" t="s">
        <v>36</v>
      </c>
    </row>
    <row r="9" spans="1:6" ht="15.6" customHeight="1">
      <c r="A9" s="97">
        <v>3</v>
      </c>
      <c r="B9" s="98"/>
      <c r="C9" s="241"/>
      <c r="D9" s="100"/>
      <c r="F9" s="330"/>
    </row>
    <row r="10" spans="1:6" ht="15.6" customHeight="1">
      <c r="A10" s="97">
        <v>4</v>
      </c>
      <c r="B10" s="98"/>
      <c r="C10" s="99"/>
      <c r="D10" s="100"/>
      <c r="F10" s="330"/>
    </row>
    <row r="11" spans="1:6" ht="15.6" customHeight="1">
      <c r="A11" s="97">
        <v>5</v>
      </c>
      <c r="B11" s="98"/>
      <c r="C11" s="99"/>
      <c r="D11" s="100"/>
      <c r="F11" s="330"/>
    </row>
    <row r="12" spans="1:6" ht="15.6" customHeight="1">
      <c r="A12" s="97">
        <v>6</v>
      </c>
      <c r="B12" s="98"/>
      <c r="C12" s="99"/>
      <c r="D12" s="100"/>
      <c r="F12" s="330"/>
    </row>
    <row r="13" spans="1:6" ht="15.6" customHeight="1">
      <c r="A13" s="97">
        <v>7</v>
      </c>
      <c r="B13" s="98"/>
      <c r="C13" s="99"/>
      <c r="D13" s="100"/>
      <c r="F13" s="330"/>
    </row>
    <row r="14" spans="1:6" ht="15.6" customHeight="1">
      <c r="A14" s="97">
        <v>8</v>
      </c>
      <c r="B14" s="98"/>
      <c r="C14" s="99"/>
      <c r="D14" s="100"/>
      <c r="F14" s="330"/>
    </row>
    <row r="15" spans="1:6" ht="15.6" customHeight="1">
      <c r="A15" s="97">
        <v>9</v>
      </c>
      <c r="B15" s="98"/>
      <c r="C15" s="99"/>
      <c r="D15" s="100"/>
      <c r="F15" s="330"/>
    </row>
    <row r="16" spans="1:6" ht="15.6" customHeight="1">
      <c r="A16" s="97">
        <v>10</v>
      </c>
      <c r="B16" s="98"/>
      <c r="C16" s="99"/>
      <c r="D16" s="100"/>
      <c r="F16" s="330"/>
    </row>
    <row r="17" spans="1:6" ht="15.6" customHeight="1">
      <c r="A17" s="97">
        <v>11</v>
      </c>
      <c r="B17" s="98"/>
      <c r="C17" s="99"/>
      <c r="D17" s="100"/>
      <c r="F17" s="330"/>
    </row>
    <row r="18" spans="1:6" ht="15.6" customHeight="1">
      <c r="A18" s="97">
        <v>12</v>
      </c>
      <c r="B18" s="98"/>
      <c r="C18" s="99"/>
      <c r="D18" s="101"/>
      <c r="F18" s="330"/>
    </row>
    <row r="19" spans="1:6">
      <c r="A19" s="97">
        <v>13</v>
      </c>
      <c r="B19" s="98"/>
      <c r="C19" s="99"/>
      <c r="D19" s="101"/>
      <c r="F19" s="330"/>
    </row>
    <row r="20" spans="1:6">
      <c r="A20" s="97">
        <v>14</v>
      </c>
      <c r="B20" s="98"/>
      <c r="C20" s="99"/>
      <c r="D20" s="101"/>
    </row>
    <row r="21" spans="1:6">
      <c r="A21" s="97">
        <v>15</v>
      </c>
      <c r="B21" s="98"/>
      <c r="C21" s="99"/>
      <c r="D21" s="101"/>
    </row>
    <row r="22" spans="1:6">
      <c r="A22" s="97">
        <v>16</v>
      </c>
      <c r="B22" s="98"/>
      <c r="C22" s="99"/>
      <c r="D22" s="101"/>
    </row>
    <row r="23" spans="1:6">
      <c r="A23" s="97">
        <v>17</v>
      </c>
      <c r="B23" s="98"/>
      <c r="C23" s="99"/>
      <c r="D23" s="101"/>
    </row>
    <row r="24" spans="1:6">
      <c r="A24" s="97">
        <v>18</v>
      </c>
      <c r="B24" s="98"/>
      <c r="C24" s="99"/>
      <c r="D24" s="101"/>
    </row>
    <row r="25" spans="1:6">
      <c r="A25" s="97">
        <v>19</v>
      </c>
      <c r="B25" s="98"/>
      <c r="C25" s="99"/>
      <c r="D25" s="101"/>
    </row>
    <row r="26" spans="1:6">
      <c r="A26" s="97">
        <v>20</v>
      </c>
      <c r="B26" s="98"/>
      <c r="C26" s="99"/>
      <c r="D26" s="101"/>
    </row>
    <row r="27" spans="1:6">
      <c r="A27" s="97">
        <v>21</v>
      </c>
      <c r="B27" s="98"/>
      <c r="C27" s="99"/>
      <c r="D27" s="101"/>
    </row>
    <row r="28" spans="1:6">
      <c r="A28" s="97">
        <v>22</v>
      </c>
      <c r="B28" s="98"/>
      <c r="C28" s="99"/>
      <c r="D28" s="101"/>
    </row>
    <row r="29" spans="1:6">
      <c r="A29" s="97">
        <v>23</v>
      </c>
      <c r="B29" s="98"/>
      <c r="C29" s="99"/>
      <c r="D29" s="101"/>
    </row>
    <row r="30" spans="1:6">
      <c r="A30" s="97">
        <v>24</v>
      </c>
      <c r="B30" s="98"/>
      <c r="C30" s="99"/>
      <c r="D30" s="101"/>
    </row>
    <row r="31" spans="1:6">
      <c r="A31" s="97">
        <v>25</v>
      </c>
      <c r="B31" s="98"/>
      <c r="C31" s="99"/>
      <c r="D31" s="101"/>
    </row>
    <row r="32" spans="1:6">
      <c r="A32" s="97">
        <v>26</v>
      </c>
      <c r="B32" s="98"/>
      <c r="C32" s="99"/>
      <c r="D32" s="101"/>
    </row>
    <row r="33" spans="1:4">
      <c r="A33" s="102"/>
      <c r="B33" s="385"/>
      <c r="C33" s="385"/>
      <c r="D33" s="103"/>
    </row>
  </sheetData>
  <mergeCells count="3">
    <mergeCell ref="A5:D5"/>
    <mergeCell ref="B33:C33"/>
    <mergeCell ref="F8:F19"/>
  </mergeCells>
  <phoneticPr fontId="58" type="noConversion"/>
  <dataValidations count="1">
    <dataValidation type="list" allowBlank="1" showInputMessage="1" showErrorMessage="1" sqref="B7:B32">
      <formula1>"排产说明,选型表,结构及执行标准,通用要求,仪表要求,采购单,喷漆要求,资料要求,增加表单"</formula1>
    </dataValidation>
  </dataValidations>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view="pageBreakPreview" topLeftCell="A3" zoomScale="130" zoomScaleNormal="110" zoomScaleSheetLayoutView="130" workbookViewId="0">
      <selection activeCell="A15" sqref="A15:J15"/>
    </sheetView>
  </sheetViews>
  <sheetFormatPr defaultColWidth="9" defaultRowHeight="15.6"/>
  <cols>
    <col min="1" max="1" width="9" style="75"/>
    <col min="2" max="2" width="2.69921875" style="75" customWidth="1"/>
    <col min="3" max="4" width="9" style="75" customWidth="1"/>
    <col min="5" max="5" width="13.19921875" style="75" customWidth="1"/>
    <col min="6" max="6" width="9.09765625" style="75" customWidth="1"/>
    <col min="7" max="7" width="11" style="75" customWidth="1"/>
    <col min="8" max="8" width="9" style="75"/>
    <col min="9" max="9" width="7.09765625" style="75" customWidth="1"/>
    <col min="10" max="10" width="21.59765625" style="75" customWidth="1"/>
    <col min="11" max="16384" width="9" style="75"/>
  </cols>
  <sheetData>
    <row r="1" spans="1:12" s="72" customFormat="1" ht="21" customHeight="1">
      <c r="A1" s="402" t="s">
        <v>0</v>
      </c>
      <c r="B1" s="403"/>
      <c r="C1" s="404" t="str">
        <f>'选型表'!D3</f>
      </c>
      <c r="D1" s="405"/>
      <c r="E1" s="406"/>
      <c r="F1" s="423"/>
      <c r="G1" s="76" t="s">
        <v>1</v>
      </c>
      <c r="H1" s="404">
        <f>'选型表'!E2</f>
      </c>
      <c r="I1" s="405"/>
      <c r="J1" s="407"/>
      <c r="K1" s="386"/>
      <c r="L1" s="387"/>
    </row>
    <row r="2" spans="1:12" s="72" customFormat="1" ht="24" customHeight="1">
      <c r="A2" s="408" t="s">
        <v>2</v>
      </c>
      <c r="B2" s="409"/>
      <c r="C2" s="410">
        <f>'选型表'!J2</f>
      </c>
      <c r="D2" s="411"/>
      <c r="E2" s="412"/>
      <c r="F2" s="424"/>
      <c r="G2" s="81" t="s">
        <v>3</v>
      </c>
      <c r="H2" s="413">
        <f>'选型表'!AC5</f>
      </c>
      <c r="I2" s="414"/>
      <c r="J2" s="415"/>
      <c r="K2" s="386"/>
      <c r="L2" s="387"/>
    </row>
    <row r="3" spans="1:12" ht="17.399999999999999">
      <c r="A3" s="394" t="s">
        <v>4</v>
      </c>
      <c r="B3" s="395"/>
      <c r="C3" s="395"/>
      <c r="D3" s="395"/>
      <c r="E3" s="395"/>
      <c r="F3" s="395"/>
      <c r="G3" s="395"/>
      <c r="H3" s="395"/>
      <c r="I3" s="395"/>
      <c r="J3" s="396"/>
    </row>
    <row r="4" spans="1:12" s="73" customFormat="1" ht="19.5" customHeight="1">
      <c r="A4" s="397" t="s">
        <v>5</v>
      </c>
      <c r="B4" s="398"/>
      <c r="C4" s="398"/>
      <c r="D4" s="398"/>
      <c r="E4" s="398"/>
      <c r="F4" s="398"/>
      <c r="G4" s="398"/>
      <c r="H4" s="398"/>
      <c r="I4" s="398"/>
      <c r="J4" s="399"/>
    </row>
    <row r="5" spans="1:12" s="73" customFormat="1" ht="19.5" customHeight="1">
      <c r="A5" s="388" t="inlineStr">
        <is>
          <t>法兰标准：所有与买方接口均为法兰连接，法兰标准ASME B16.5/ASME B16.47B。</t>
        </is>
      </c>
      <c r="B5" s="400"/>
      <c r="C5" s="400"/>
      <c r="D5" s="400"/>
      <c r="E5" s="400"/>
      <c r="F5" s="400"/>
      <c r="G5" s="400"/>
      <c r="H5" s="400"/>
      <c r="I5" s="400"/>
      <c r="J5" s="401"/>
    </row>
    <row r="6" spans="1:12" s="73" customFormat="1" ht="24" customHeight="1">
      <c r="A6" s="391" t="s">
        <v>6</v>
      </c>
      <c r="B6" s="389"/>
      <c r="C6" s="389"/>
      <c r="D6" s="389"/>
      <c r="E6" s="389"/>
      <c r="F6" s="389"/>
      <c r="G6" s="389"/>
      <c r="H6" s="389"/>
      <c r="I6" s="389"/>
      <c r="J6" s="390"/>
    </row>
    <row r="7" spans="1:12" s="73" customFormat="1" ht="35.1" customHeight="1">
      <c r="A7" s="391" t="s">
        <v>7</v>
      </c>
      <c r="B7" s="389"/>
      <c r="C7" s="389"/>
      <c r="D7" s="389"/>
      <c r="E7" s="389"/>
      <c r="F7" s="389"/>
      <c r="G7" s="389"/>
      <c r="H7" s="389"/>
      <c r="I7" s="389"/>
      <c r="J7" s="390"/>
    </row>
    <row r="8" spans="1:12" s="73" customFormat="1" ht="31.2" customHeight="1">
      <c r="A8" s="388"/>
      <c r="B8" s="389"/>
      <c r="C8" s="389"/>
      <c r="D8" s="389"/>
      <c r="E8" s="389"/>
      <c r="F8" s="389"/>
      <c r="G8" s="389"/>
      <c r="H8" s="389"/>
      <c r="I8" s="389"/>
      <c r="J8" s="390"/>
    </row>
    <row r="9" spans="1:12" s="73" customFormat="1" ht="23.1" customHeight="1">
      <c r="A9" s="391" t="s">
        <v>8</v>
      </c>
      <c r="B9" s="389"/>
      <c r="C9" s="389"/>
      <c r="D9" s="389"/>
      <c r="E9" s="389"/>
      <c r="F9" s="389"/>
      <c r="G9" s="389"/>
      <c r="H9" s="389"/>
      <c r="I9" s="389"/>
      <c r="J9" s="390"/>
    </row>
    <row r="10" spans="1:12" s="73" customFormat="1" ht="24.6" customHeight="1">
      <c r="A10" s="388" t="inlineStr">
        <is>
          <t>泵铭牌要求：买方国外采购的转动设备和机器、电动机和仪表上的铭牌应用英文书写；国内采购的转动设备和机器、电动机和仪表上的铭牌用中文书写。铭牌应用不锈钢或蒙乃尔材料制成并至少包括以下内容：- 卖方的名称 - 系列号 - 型号 - 特性数据(例如：转速、流量、扬程或压力等) - 买方的位号 - 制造日期</t>
        </is>
      </c>
      <c r="B10" s="392"/>
      <c r="C10" s="392"/>
      <c r="D10" s="392"/>
      <c r="E10" s="392"/>
      <c r="F10" s="392"/>
      <c r="G10" s="392"/>
      <c r="H10" s="392"/>
      <c r="I10" s="392"/>
      <c r="J10" s="393"/>
    </row>
    <row r="11" spans="1:12" s="73" customFormat="1" ht="21.9" customHeight="1">
      <c r="A11" s="388" t="inlineStr">
        <is>
          <t>接地要求：每个底座至少提供两处接地点(端子板)，买方完成界区外接地设计。卖方图纸中应清楚地标明所有的接地端子。所有金属结构均应提供接地点，所有需防静电的金属框架和管道均应做接地。法兰的连接点应有可见的跨接线，静电跨接线不小于6mm²。</t>
        </is>
      </c>
      <c r="B11" s="392"/>
      <c r="C11" s="392"/>
      <c r="D11" s="392"/>
      <c r="E11" s="392"/>
      <c r="F11" s="392"/>
      <c r="G11" s="392"/>
      <c r="H11" s="392"/>
      <c r="I11" s="392"/>
      <c r="J11" s="393"/>
    </row>
    <row r="12" spans="1:12" s="73" customFormat="1" ht="29.4" customHeight="1">
      <c r="A12" s="388" t="inlineStr">
        <is>
          <t>安全防护要求：所有外露转动部件应设置安全防护罩，防护罩应能完全遮挡所有转动部件。带网眼的防护罩应保证人手指不能通过网眼触及到运动部件。防护罩应有足够的刚度，防护罩材料厚度至少3mm，且能承受来自任何方向900N的静载荷而不会因为变形而接触运动部位。有防爆要求的场合应采用无火花型防护罩。联轴器护罩设置可以方便盘车的盘车窗。防护罩设计应保证，其与驱动机/被驱动设备之间缝隙，手指无法穿过。</t>
        </is>
      </c>
      <c r="B12" s="392"/>
      <c r="C12" s="392"/>
      <c r="D12" s="392"/>
      <c r="E12" s="392"/>
      <c r="F12" s="392"/>
      <c r="G12" s="392"/>
      <c r="H12" s="392"/>
      <c r="I12" s="392"/>
      <c r="J12" s="393"/>
    </row>
    <row r="13" spans="1:12" s="73" customFormat="1" ht="29.25" customHeight="1">
      <c r="A13" s="388" t="inlineStr">
        <is>
          <t>紧固件要求：所有接口的非标配对法兰、法兰垫片及紧固件；全部的地脚螺栓、螺母及垫片。</t>
        </is>
      </c>
      <c r="B13" s="416"/>
      <c r="C13" s="416"/>
      <c r="D13" s="416"/>
      <c r="E13" s="416"/>
      <c r="F13" s="416"/>
      <c r="G13" s="416"/>
      <c r="H13" s="416"/>
      <c r="I13" s="416"/>
      <c r="J13" s="417"/>
    </row>
    <row r="14" spans="1:12" s="73" customFormat="1" ht="33" customHeight="1">
      <c r="A14" s="391" t="inlineStr">
        <is>
          <t>海拔高度/大气压、环境：户外环境：极端最低温度-10.9 °C，极端最高温度39.6 °C；年平均相对湿度77.6%。室内环境：正常条件下温度18~27 °C，相对湿度35%~75%；空调故障异常环境下连续运行72小时，温度0~45 °C，相对湿度20%~95%。室内安装设备的腐蚀环境等级应满足 GB\T17214.4-2005\IEC60654-4:1987 Class 2。成套单元供货范围内的所有仪表和控制系统设备应适用于冬季低温环境。</t>
        </is>
      </c>
      <c r="B14" s="389"/>
      <c r="C14" s="389"/>
      <c r="D14" s="389"/>
      <c r="E14" s="389"/>
      <c r="F14" s="389"/>
      <c r="G14" s="389"/>
      <c r="H14" s="389"/>
      <c r="I14" s="389"/>
      <c r="J14" s="390"/>
    </row>
    <row r="15" spans="1:12" s="73" customFormat="1" ht="24.75" customHeight="1">
      <c r="A15" s="388"/>
      <c r="B15" s="389"/>
      <c r="C15" s="389"/>
      <c r="D15" s="389"/>
      <c r="E15" s="389"/>
      <c r="F15" s="389"/>
      <c r="G15" s="389"/>
      <c r="H15" s="389"/>
      <c r="I15" s="389"/>
      <c r="J15" s="390"/>
    </row>
    <row r="16" spans="1:12" s="73" customFormat="1" ht="33.9" customHeight="1">
      <c r="A16" s="391"/>
      <c r="B16" s="389"/>
      <c r="C16" s="389"/>
      <c r="D16" s="389"/>
      <c r="E16" s="389"/>
      <c r="F16" s="389"/>
      <c r="G16" s="389"/>
      <c r="H16" s="389"/>
      <c r="I16" s="389"/>
      <c r="J16" s="390"/>
    </row>
    <row r="17" spans="1:10" s="74" customFormat="1" ht="35.1" customHeight="1">
      <c r="A17" s="391"/>
      <c r="B17" s="389"/>
      <c r="C17" s="389"/>
      <c r="D17" s="389"/>
      <c r="E17" s="389"/>
      <c r="F17" s="389"/>
      <c r="G17" s="389"/>
      <c r="H17" s="389"/>
      <c r="I17" s="389"/>
      <c r="J17" s="390"/>
    </row>
    <row r="18" spans="1:10" s="74" customFormat="1" ht="30.9" customHeight="1">
      <c r="A18" s="391"/>
      <c r="B18" s="389"/>
      <c r="C18" s="389"/>
      <c r="D18" s="389"/>
      <c r="E18" s="389"/>
      <c r="F18" s="389"/>
      <c r="G18" s="389"/>
      <c r="H18" s="389"/>
      <c r="I18" s="389"/>
      <c r="J18" s="390"/>
    </row>
    <row r="19" spans="1:10" s="74" customFormat="1" ht="21.75" customHeight="1">
      <c r="A19" s="391"/>
      <c r="B19" s="389"/>
      <c r="C19" s="389"/>
      <c r="D19" s="389"/>
      <c r="E19" s="389"/>
      <c r="F19" s="389"/>
      <c r="G19" s="389"/>
      <c r="H19" s="389"/>
      <c r="I19" s="389"/>
      <c r="J19" s="390"/>
    </row>
    <row r="20" spans="1:10" s="74" customFormat="1" ht="21.75" customHeight="1">
      <c r="A20" s="391"/>
      <c r="B20" s="389"/>
      <c r="C20" s="389"/>
      <c r="D20" s="389"/>
      <c r="E20" s="389"/>
      <c r="F20" s="389"/>
      <c r="G20" s="389"/>
      <c r="H20" s="389"/>
      <c r="I20" s="389"/>
      <c r="J20" s="390"/>
    </row>
    <row r="21" spans="1:10" s="74" customFormat="1" ht="21" customHeight="1">
      <c r="A21" s="419"/>
      <c r="B21" s="420"/>
      <c r="C21" s="420"/>
      <c r="D21" s="420"/>
      <c r="E21" s="420"/>
      <c r="F21" s="420"/>
      <c r="G21" s="420"/>
      <c r="H21" s="420"/>
      <c r="I21" s="420"/>
      <c r="J21" s="421"/>
    </row>
    <row r="22" spans="1:10" s="74" customFormat="1" ht="21.75" customHeight="1">
      <c r="A22" s="422"/>
      <c r="B22" s="398"/>
      <c r="C22" s="398"/>
      <c r="D22" s="398"/>
      <c r="E22" s="398"/>
      <c r="F22" s="398"/>
      <c r="G22" s="398"/>
      <c r="H22" s="398"/>
      <c r="I22" s="398"/>
      <c r="J22" s="399"/>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418"/>
      <c r="B31" s="418"/>
      <c r="C31" s="418"/>
      <c r="D31" s="418"/>
      <c r="E31" s="418"/>
      <c r="F31" s="418"/>
      <c r="G31" s="418"/>
      <c r="H31" s="418"/>
      <c r="I31" s="418"/>
      <c r="J31" s="418"/>
    </row>
    <row r="32" spans="1:10">
      <c r="A32" s="418"/>
      <c r="B32" s="418"/>
      <c r="C32" s="418"/>
      <c r="D32" s="418"/>
      <c r="E32" s="418"/>
      <c r="F32" s="418"/>
      <c r="G32" s="418"/>
      <c r="H32" s="418"/>
      <c r="I32" s="418"/>
      <c r="J32" s="418"/>
    </row>
    <row r="33" spans="1:10">
      <c r="A33" s="418"/>
      <c r="B33" s="418"/>
      <c r="C33" s="418"/>
      <c r="D33" s="418"/>
      <c r="E33" s="418"/>
      <c r="F33" s="418"/>
      <c r="G33" s="418"/>
      <c r="H33" s="418"/>
      <c r="I33" s="418"/>
      <c r="J33" s="418"/>
    </row>
    <row r="34" spans="1:10">
      <c r="A34" s="418"/>
      <c r="B34" s="418"/>
      <c r="C34" s="418"/>
      <c r="D34" s="418"/>
      <c r="E34" s="418"/>
      <c r="F34" s="418"/>
      <c r="G34" s="418"/>
      <c r="H34" s="418"/>
      <c r="I34" s="418"/>
      <c r="J34" s="418"/>
    </row>
    <row r="35" spans="1:10">
      <c r="A35" s="418"/>
      <c r="B35" s="418"/>
      <c r="C35" s="418"/>
      <c r="D35" s="418"/>
      <c r="E35" s="418"/>
      <c r="F35" s="418"/>
      <c r="G35" s="418"/>
      <c r="H35" s="418"/>
      <c r="I35" s="418"/>
      <c r="J35" s="418"/>
    </row>
    <row r="36" spans="1:10">
      <c r="A36" s="418"/>
      <c r="B36" s="418"/>
      <c r="C36" s="418"/>
      <c r="D36" s="418"/>
      <c r="E36" s="418"/>
      <c r="F36" s="418"/>
      <c r="G36" s="418"/>
      <c r="H36" s="418"/>
      <c r="I36" s="418"/>
      <c r="J36" s="418"/>
    </row>
    <row r="37" spans="1:10">
      <c r="A37" s="418"/>
      <c r="B37" s="418"/>
      <c r="C37" s="418"/>
      <c r="D37" s="418"/>
      <c r="E37" s="418"/>
      <c r="F37" s="418"/>
      <c r="G37" s="418"/>
      <c r="H37" s="418"/>
      <c r="I37" s="418"/>
      <c r="J37" s="418"/>
    </row>
    <row r="38" spans="1:10">
      <c r="A38" s="418"/>
      <c r="B38" s="418"/>
      <c r="C38" s="418"/>
      <c r="D38" s="418"/>
      <c r="E38" s="418"/>
      <c r="F38" s="418"/>
      <c r="G38" s="418"/>
      <c r="H38" s="418"/>
      <c r="I38" s="418"/>
      <c r="J38" s="418"/>
    </row>
    <row r="39" spans="1:10">
      <c r="A39" s="418"/>
      <c r="B39" s="418"/>
      <c r="C39" s="418"/>
      <c r="D39" s="418"/>
      <c r="E39" s="418"/>
      <c r="F39" s="418"/>
      <c r="G39" s="418"/>
      <c r="H39" s="418"/>
      <c r="I39" s="418"/>
      <c r="J39" s="418"/>
    </row>
    <row r="40" spans="1:10">
      <c r="A40" s="78"/>
      <c r="B40" s="78"/>
      <c r="C40" s="78"/>
      <c r="D40" s="78"/>
      <c r="E40" s="78"/>
      <c r="F40" s="78"/>
      <c r="G40" s="78"/>
      <c r="H40" s="78"/>
      <c r="I40" s="78"/>
      <c r="J40" s="78"/>
    </row>
    <row r="41" spans="1:10">
      <c r="A41" s="78"/>
      <c r="B41" s="78"/>
      <c r="C41" s="78"/>
      <c r="D41" s="78"/>
      <c r="E41" s="78"/>
      <c r="F41" s="78"/>
      <c r="G41" s="78"/>
      <c r="H41" s="78"/>
      <c r="I41" s="78"/>
      <c r="J41" s="78"/>
    </row>
    <row r="42" spans="1:10">
      <c r="A42" s="78"/>
      <c r="B42" s="78"/>
      <c r="C42" s="78"/>
      <c r="D42" s="78"/>
      <c r="E42" s="78"/>
      <c r="F42" s="78"/>
      <c r="G42" s="78"/>
      <c r="H42" s="78"/>
      <c r="I42" s="78"/>
      <c r="J42" s="78"/>
    </row>
    <row r="43" spans="1:10">
      <c r="A43" s="78"/>
      <c r="B43" s="78"/>
      <c r="C43" s="78"/>
      <c r="D43" s="78"/>
      <c r="E43" s="78"/>
      <c r="F43" s="78"/>
      <c r="G43" s="78"/>
      <c r="H43" s="78"/>
      <c r="I43" s="78"/>
      <c r="J43" s="78"/>
    </row>
    <row r="44" spans="1:10">
      <c r="A44" s="78"/>
      <c r="B44" s="78"/>
      <c r="C44" s="78"/>
      <c r="D44" s="78"/>
      <c r="E44" s="78"/>
      <c r="F44" s="78"/>
      <c r="G44" s="78"/>
      <c r="H44" s="78"/>
      <c r="I44" s="78"/>
      <c r="J44" s="78"/>
    </row>
    <row r="45" spans="1:10">
      <c r="A45" s="78"/>
      <c r="B45" s="78"/>
      <c r="C45" s="78"/>
      <c r="D45" s="78"/>
      <c r="E45" s="78"/>
      <c r="F45" s="78"/>
      <c r="G45" s="78"/>
      <c r="H45" s="78"/>
      <c r="I45" s="78"/>
      <c r="J45" s="78"/>
    </row>
    <row r="46" spans="1:10">
      <c r="A46" s="78"/>
      <c r="B46" s="78"/>
      <c r="C46" s="78"/>
      <c r="D46" s="78"/>
      <c r="E46" s="78"/>
      <c r="F46" s="78"/>
      <c r="G46" s="78"/>
      <c r="H46" s="78"/>
      <c r="I46" s="78"/>
      <c r="J46" s="78"/>
    </row>
  </sheetData>
  <sheetProtection formatCells="0" formatColumns="0" formatRows="0" insertColumns="0" insertRows="0" insertHyperlinks="0" deleteColumns="0" deleteRows="0" sort="0" autoFilter="0" pivotTables="0"/>
  <mergeCells count="45">
    <mergeCell ref="A36:J36"/>
    <mergeCell ref="A37:J37"/>
    <mergeCell ref="A38:J38"/>
    <mergeCell ref="A39:J39"/>
    <mergeCell ref="F1:F2"/>
    <mergeCell ref="A31:J31"/>
    <mergeCell ref="A32:J32"/>
    <mergeCell ref="A33:J33"/>
    <mergeCell ref="A34:J34"/>
    <mergeCell ref="A35:J35"/>
    <mergeCell ref="A26:J26"/>
    <mergeCell ref="A27:J27"/>
    <mergeCell ref="A28:J28"/>
    <mergeCell ref="A29:J29"/>
    <mergeCell ref="A30:J30"/>
    <mergeCell ref="A23:J23"/>
    <mergeCell ref="A17:J17"/>
    <mergeCell ref="A24:J24"/>
    <mergeCell ref="A25:J25"/>
    <mergeCell ref="A18:J18"/>
    <mergeCell ref="A19:J19"/>
    <mergeCell ref="A20:J20"/>
    <mergeCell ref="A21:J21"/>
    <mergeCell ref="A22:J22"/>
    <mergeCell ref="A11:J11"/>
    <mergeCell ref="A13:J13"/>
    <mergeCell ref="A14:J14"/>
    <mergeCell ref="A15:J15"/>
    <mergeCell ref="A16:J16"/>
    <mergeCell ref="A12:J12"/>
    <mergeCell ref="K1:L2"/>
    <mergeCell ref="A8:J8"/>
    <mergeCell ref="A9:J9"/>
    <mergeCell ref="A10:J10"/>
    <mergeCell ref="A3:J3"/>
    <mergeCell ref="A4:J4"/>
    <mergeCell ref="A5:J5"/>
    <mergeCell ref="A6:J6"/>
    <mergeCell ref="A7:J7"/>
    <mergeCell ref="A1:B1"/>
    <mergeCell ref="C1:E1"/>
    <mergeCell ref="H1:J1"/>
    <mergeCell ref="A2:B2"/>
    <mergeCell ref="C2:E2"/>
    <mergeCell ref="H2:J2"/>
  </mergeCells>
  <phoneticPr fontId="58" type="noConversion"/>
  <printOptions horizontalCentered="1" verticalCentered="1"/>
  <pageMargins left="0.59055118110236227" right="0.59055118110236227" top="0.39370078740157483" bottom="0.39370078740157483" header="0.27559055118110237" footer="0.15748031496062992"/>
  <pageSetup paperSize="9" scale="84" firstPageNumber="4294963191" orientation="portrait" useFirstPageNumber="1"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view="pageBreakPreview" zoomScaleNormal="110" zoomScaleSheetLayoutView="100" workbookViewId="0">
      <selection activeCell="N3" sqref="N3"/>
    </sheetView>
  </sheetViews>
  <sheetFormatPr defaultColWidth="9" defaultRowHeight="15.6"/>
  <cols>
    <col min="1" max="1" width="9" style="75"/>
    <col min="2" max="2" width="2.69921875" style="75" customWidth="1"/>
    <col min="3" max="4" width="9" style="75" customWidth="1"/>
    <col min="5" max="5" width="16.69921875" style="75" customWidth="1"/>
    <col min="6" max="6" width="13.8984375" style="75" customWidth="1"/>
    <col min="7" max="7" width="13.59765625" style="75" customWidth="1"/>
    <col min="8" max="8" width="9" style="75"/>
    <col min="9" max="9" width="5.09765625" style="75" customWidth="1"/>
    <col min="10" max="10" width="18.5" style="75" customWidth="1"/>
    <col min="11" max="16384" width="9" style="75"/>
  </cols>
  <sheetData>
    <row r="1" spans="1:12" s="72" customFormat="1" ht="30.9" customHeight="1">
      <c r="A1" s="402" t="s">
        <v>0</v>
      </c>
      <c r="B1" s="403"/>
      <c r="C1" s="404" t="str">
        <f>'选型表'!D3</f>
      </c>
      <c r="D1" s="405"/>
      <c r="E1" s="406"/>
      <c r="F1" s="423" t="s">
        <v>183</v>
      </c>
      <c r="G1" s="76" t="s">
        <v>1</v>
      </c>
      <c r="H1" s="404">
        <f>'选型表'!E2</f>
      </c>
      <c r="I1" s="405"/>
      <c r="J1" s="407"/>
      <c r="L1" s="330" t="s">
        <v>36</v>
      </c>
    </row>
    <row r="2" spans="1:12" s="72" customFormat="1" ht="30.9" customHeight="1">
      <c r="A2" s="425" t="s">
        <v>2</v>
      </c>
      <c r="B2" s="426"/>
      <c r="C2" s="427">
        <f>'选型表'!J2</f>
      </c>
      <c r="D2" s="428"/>
      <c r="E2" s="429"/>
      <c r="F2" s="434"/>
      <c r="G2" s="77" t="s">
        <v>3</v>
      </c>
      <c r="H2" s="430">
        <f>'选型表'!AC5</f>
      </c>
      <c r="I2" s="431"/>
      <c r="J2" s="432"/>
      <c r="L2" s="330"/>
    </row>
    <row r="3" spans="1:12" s="73" customFormat="1" ht="47.1" customHeight="1">
      <c r="A3" s="433" t="s">
        <v>184</v>
      </c>
      <c r="B3" s="433"/>
      <c r="C3" s="433"/>
      <c r="D3" s="433"/>
      <c r="E3" s="433"/>
      <c r="F3" s="433" t="s">
        <v>185</v>
      </c>
      <c r="G3" s="433"/>
      <c r="H3" s="433" t="s">
        <v>186</v>
      </c>
      <c r="I3" s="433"/>
      <c r="J3" s="79" t="s">
        <v>74</v>
      </c>
      <c r="L3" s="330"/>
    </row>
    <row r="4" spans="1:12" s="73" customFormat="1" ht="47.1" customHeight="1">
      <c r="A4" s="433"/>
      <c r="B4" s="433"/>
      <c r="C4" s="433"/>
      <c r="D4" s="433"/>
      <c r="E4" s="433"/>
      <c r="F4" s="433"/>
      <c r="G4" s="433"/>
      <c r="H4" s="433"/>
      <c r="I4" s="433"/>
      <c r="J4" s="80"/>
      <c r="L4" s="330"/>
    </row>
    <row r="5" spans="1:12" s="73" customFormat="1" ht="47.1" customHeight="1">
      <c r="A5" s="433"/>
      <c r="B5" s="433"/>
      <c r="C5" s="433"/>
      <c r="D5" s="433"/>
      <c r="E5" s="433"/>
      <c r="F5" s="433"/>
      <c r="G5" s="433"/>
      <c r="H5" s="433"/>
      <c r="I5" s="433"/>
      <c r="J5" s="80"/>
      <c r="L5" s="330"/>
    </row>
    <row r="6" spans="1:12" s="73" customFormat="1" ht="47.1" customHeight="1">
      <c r="A6" s="433"/>
      <c r="B6" s="433"/>
      <c r="C6" s="433"/>
      <c r="D6" s="433"/>
      <c r="E6" s="433"/>
      <c r="F6" s="433"/>
      <c r="G6" s="433"/>
      <c r="H6" s="433"/>
      <c r="I6" s="433"/>
      <c r="J6" s="80"/>
      <c r="L6" s="330"/>
    </row>
    <row r="7" spans="1:12" s="73" customFormat="1" ht="47.1" customHeight="1">
      <c r="A7" s="433"/>
      <c r="B7" s="433"/>
      <c r="C7" s="433"/>
      <c r="D7" s="433"/>
      <c r="E7" s="433"/>
      <c r="F7" s="433"/>
      <c r="G7" s="433"/>
      <c r="H7" s="433"/>
      <c r="I7" s="433"/>
      <c r="J7" s="80"/>
      <c r="L7" s="330"/>
    </row>
    <row r="8" spans="1:12" s="73" customFormat="1" ht="47.1" customHeight="1">
      <c r="A8" s="433"/>
      <c r="B8" s="433"/>
      <c r="C8" s="433"/>
      <c r="D8" s="433"/>
      <c r="E8" s="433"/>
      <c r="F8" s="433"/>
      <c r="G8" s="433"/>
      <c r="H8" s="433"/>
      <c r="I8" s="433"/>
      <c r="J8" s="80"/>
      <c r="L8" s="330"/>
    </row>
    <row r="9" spans="1:12" s="73" customFormat="1" ht="47.1" customHeight="1">
      <c r="A9" s="433"/>
      <c r="B9" s="433"/>
      <c r="C9" s="433"/>
      <c r="D9" s="433"/>
      <c r="E9" s="433"/>
      <c r="F9" s="433"/>
      <c r="G9" s="433"/>
      <c r="H9" s="433"/>
      <c r="I9" s="433"/>
      <c r="J9" s="80"/>
      <c r="L9" s="330"/>
    </row>
    <row r="10" spans="1:12" s="73" customFormat="1" ht="47.1" customHeight="1">
      <c r="A10" s="433"/>
      <c r="B10" s="433"/>
      <c r="C10" s="433"/>
      <c r="D10" s="433"/>
      <c r="E10" s="433"/>
      <c r="F10" s="433"/>
      <c r="G10" s="433"/>
      <c r="H10" s="433"/>
      <c r="I10" s="433"/>
      <c r="J10" s="80"/>
      <c r="L10" s="330"/>
    </row>
    <row r="11" spans="1:12" s="73" customFormat="1" ht="47.1" customHeight="1">
      <c r="A11" s="433"/>
      <c r="B11" s="433"/>
      <c r="C11" s="433"/>
      <c r="D11" s="433"/>
      <c r="E11" s="433"/>
      <c r="F11" s="433"/>
      <c r="G11" s="433"/>
      <c r="H11" s="433"/>
      <c r="I11" s="433"/>
      <c r="J11" s="80"/>
      <c r="L11" s="330"/>
    </row>
    <row r="12" spans="1:12" s="73" customFormat="1" ht="47.1" customHeight="1">
      <c r="A12" s="433"/>
      <c r="B12" s="433"/>
      <c r="C12" s="433"/>
      <c r="D12" s="433"/>
      <c r="E12" s="433"/>
      <c r="F12" s="433"/>
      <c r="G12" s="433"/>
      <c r="H12" s="433"/>
      <c r="I12" s="433"/>
      <c r="J12" s="80"/>
      <c r="L12" s="330"/>
    </row>
    <row r="13" spans="1:12" s="74" customFormat="1" ht="47.1" customHeight="1">
      <c r="A13" s="435" t="s">
        <v>187</v>
      </c>
      <c r="B13" s="436"/>
      <c r="C13" s="436"/>
      <c r="D13" s="436"/>
      <c r="E13" s="436"/>
      <c r="F13" s="436"/>
      <c r="G13" s="436"/>
      <c r="H13" s="436"/>
      <c r="I13" s="436"/>
      <c r="J13" s="437"/>
    </row>
    <row r="14" spans="1:12" ht="15.6" customHeight="1">
      <c r="A14" s="418"/>
      <c r="B14" s="418"/>
      <c r="C14" s="418"/>
      <c r="D14" s="418"/>
      <c r="E14" s="418"/>
      <c r="F14" s="418"/>
      <c r="G14" s="418"/>
      <c r="H14" s="418"/>
      <c r="I14" s="418"/>
      <c r="J14" s="418"/>
    </row>
    <row r="15" spans="1:12" ht="15.6" customHeight="1">
      <c r="A15" s="418"/>
      <c r="B15" s="418"/>
      <c r="C15" s="418"/>
      <c r="D15" s="418"/>
      <c r="E15" s="418"/>
      <c r="F15" s="418"/>
      <c r="G15" s="418"/>
      <c r="H15" s="418"/>
      <c r="I15" s="418"/>
      <c r="J15" s="418"/>
    </row>
    <row r="16" spans="1:12">
      <c r="A16" s="418"/>
      <c r="B16" s="418"/>
      <c r="C16" s="418"/>
      <c r="D16" s="418"/>
      <c r="E16" s="418"/>
      <c r="F16" s="418"/>
      <c r="G16" s="418"/>
      <c r="H16" s="418"/>
      <c r="I16" s="418"/>
      <c r="J16" s="418"/>
    </row>
    <row r="17" spans="1:10">
      <c r="A17" s="418"/>
      <c r="B17" s="418"/>
      <c r="C17" s="418"/>
      <c r="D17" s="418"/>
      <c r="E17" s="418"/>
      <c r="F17" s="418"/>
      <c r="G17" s="418"/>
      <c r="H17" s="418"/>
      <c r="I17" s="418"/>
      <c r="J17" s="418"/>
    </row>
    <row r="18" spans="1:10">
      <c r="A18" s="418"/>
      <c r="B18" s="418"/>
      <c r="C18" s="418"/>
      <c r="D18" s="418"/>
      <c r="E18" s="418"/>
      <c r="F18" s="418"/>
      <c r="G18" s="418"/>
      <c r="H18" s="418"/>
      <c r="I18" s="418"/>
      <c r="J18" s="418"/>
    </row>
    <row r="19" spans="1:10">
      <c r="A19" s="418"/>
      <c r="B19" s="418"/>
      <c r="C19" s="418"/>
      <c r="D19" s="418"/>
      <c r="E19" s="418"/>
      <c r="F19" s="418"/>
      <c r="G19" s="418"/>
      <c r="H19" s="418"/>
      <c r="I19" s="418"/>
      <c r="J19" s="418"/>
    </row>
    <row r="20" spans="1:10">
      <c r="A20" s="418"/>
      <c r="B20" s="418"/>
      <c r="C20" s="418"/>
      <c r="D20" s="418"/>
      <c r="E20" s="418"/>
      <c r="F20" s="418"/>
      <c r="G20" s="418"/>
      <c r="H20" s="418"/>
      <c r="I20" s="418"/>
      <c r="J20" s="418"/>
    </row>
    <row r="21" spans="1:10">
      <c r="A21" s="418"/>
      <c r="B21" s="418"/>
      <c r="C21" s="418"/>
      <c r="D21" s="418"/>
      <c r="E21" s="418"/>
      <c r="F21" s="418"/>
      <c r="G21" s="418"/>
      <c r="H21" s="418"/>
      <c r="I21" s="418"/>
      <c r="J21" s="418"/>
    </row>
    <row r="22" spans="1:10">
      <c r="A22" s="418"/>
      <c r="B22" s="418"/>
      <c r="C22" s="418"/>
      <c r="D22" s="418"/>
      <c r="E22" s="418"/>
      <c r="F22" s="418"/>
      <c r="G22" s="418"/>
      <c r="H22" s="418"/>
      <c r="I22" s="418"/>
      <c r="J22" s="418"/>
    </row>
    <row r="23" spans="1:10">
      <c r="A23" s="418"/>
      <c r="B23" s="418"/>
      <c r="C23" s="418"/>
      <c r="D23" s="418"/>
      <c r="E23" s="418"/>
      <c r="F23" s="418"/>
      <c r="G23" s="418"/>
      <c r="H23" s="418"/>
      <c r="I23" s="418"/>
      <c r="J23" s="418"/>
    </row>
    <row r="24" spans="1:10">
      <c r="A24" s="418"/>
      <c r="B24" s="418"/>
      <c r="C24" s="418"/>
      <c r="D24" s="418"/>
      <c r="E24" s="418"/>
      <c r="F24" s="418"/>
      <c r="G24" s="418"/>
      <c r="H24" s="418"/>
      <c r="I24" s="418"/>
      <c r="J24" s="418"/>
    </row>
    <row r="25" spans="1:10">
      <c r="A25" s="418"/>
      <c r="B25" s="418"/>
      <c r="C25" s="418"/>
      <c r="D25" s="418"/>
      <c r="E25" s="418"/>
      <c r="F25" s="418"/>
      <c r="G25" s="418"/>
      <c r="H25" s="418"/>
      <c r="I25" s="418"/>
      <c r="J25" s="418"/>
    </row>
    <row r="26" spans="1:10">
      <c r="A26" s="418"/>
      <c r="B26" s="418"/>
      <c r="C26" s="418"/>
      <c r="D26" s="418"/>
      <c r="E26" s="418"/>
      <c r="F26" s="418"/>
      <c r="G26" s="418"/>
      <c r="H26" s="418"/>
      <c r="I26" s="418"/>
      <c r="J26" s="418"/>
    </row>
    <row r="27" spans="1:10">
      <c r="A27" s="418"/>
      <c r="B27" s="418"/>
      <c r="C27" s="418"/>
      <c r="D27" s="418"/>
      <c r="E27" s="418"/>
      <c r="F27" s="418"/>
      <c r="G27" s="418"/>
      <c r="H27" s="418"/>
      <c r="I27" s="418"/>
      <c r="J27" s="418"/>
    </row>
    <row r="28" spans="1:10">
      <c r="A28" s="418"/>
      <c r="B28" s="418"/>
      <c r="C28" s="418"/>
      <c r="D28" s="418"/>
      <c r="E28" s="418"/>
      <c r="F28" s="418"/>
      <c r="G28" s="418"/>
      <c r="H28" s="418"/>
      <c r="I28" s="418"/>
      <c r="J28" s="418"/>
    </row>
    <row r="29" spans="1:10">
      <c r="A29" s="418"/>
      <c r="B29" s="418"/>
      <c r="C29" s="418"/>
      <c r="D29" s="418"/>
      <c r="E29" s="418"/>
      <c r="F29" s="418"/>
      <c r="G29" s="418"/>
      <c r="H29" s="418"/>
      <c r="I29" s="418"/>
      <c r="J29" s="418"/>
    </row>
    <row r="30" spans="1:10">
      <c r="A30" s="418"/>
      <c r="B30" s="418"/>
      <c r="C30" s="418"/>
      <c r="D30" s="418"/>
      <c r="E30" s="418"/>
      <c r="F30" s="418"/>
      <c r="G30" s="418"/>
      <c r="H30" s="418"/>
      <c r="I30" s="418"/>
      <c r="J30" s="418"/>
    </row>
    <row r="31" spans="1:10">
      <c r="A31" s="78"/>
      <c r="B31" s="78"/>
      <c r="C31" s="78"/>
      <c r="D31" s="78"/>
      <c r="E31" s="78"/>
      <c r="F31" s="78"/>
      <c r="G31" s="78"/>
      <c r="H31" s="78"/>
      <c r="I31" s="78"/>
      <c r="J31" s="78"/>
    </row>
    <row r="32" spans="1:10">
      <c r="A32" s="78"/>
      <c r="B32" s="78"/>
      <c r="C32" s="78"/>
      <c r="D32" s="78"/>
      <c r="E32" s="78"/>
      <c r="F32" s="78"/>
      <c r="G32" s="78"/>
      <c r="H32" s="78"/>
      <c r="I32" s="78"/>
      <c r="J32" s="78"/>
    </row>
    <row r="33" spans="1:10">
      <c r="A33" s="78"/>
      <c r="B33" s="78"/>
      <c r="C33" s="78"/>
      <c r="D33" s="78"/>
      <c r="E33" s="78"/>
      <c r="F33" s="78"/>
      <c r="G33" s="78"/>
      <c r="H33" s="78"/>
      <c r="I33" s="78"/>
      <c r="J33" s="78"/>
    </row>
    <row r="34" spans="1:10">
      <c r="A34" s="78"/>
      <c r="B34" s="78"/>
      <c r="C34" s="78"/>
      <c r="D34" s="78"/>
      <c r="E34" s="78"/>
      <c r="F34" s="78"/>
      <c r="G34" s="78"/>
      <c r="H34" s="78"/>
      <c r="I34" s="78"/>
      <c r="J34" s="78"/>
    </row>
    <row r="35" spans="1:10">
      <c r="A35" s="78"/>
      <c r="B35" s="78"/>
      <c r="C35" s="78"/>
      <c r="D35" s="78"/>
      <c r="E35" s="78"/>
      <c r="F35" s="78"/>
      <c r="G35" s="78"/>
      <c r="H35" s="78"/>
      <c r="I35" s="78"/>
      <c r="J35" s="78"/>
    </row>
    <row r="36" spans="1:10">
      <c r="A36" s="78"/>
      <c r="B36" s="78"/>
      <c r="C36" s="78"/>
      <c r="D36" s="78"/>
      <c r="E36" s="78"/>
      <c r="F36" s="78"/>
      <c r="G36" s="78"/>
      <c r="H36" s="78"/>
      <c r="I36" s="78"/>
      <c r="J36" s="78"/>
    </row>
    <row r="37" spans="1:10">
      <c r="A37" s="78"/>
      <c r="B37" s="78"/>
      <c r="C37" s="78"/>
      <c r="D37" s="78"/>
      <c r="E37" s="78"/>
      <c r="F37" s="78"/>
      <c r="G37" s="78"/>
      <c r="H37" s="78"/>
      <c r="I37" s="78"/>
      <c r="J37" s="78"/>
    </row>
  </sheetData>
  <sheetProtection formatCells="0" formatColumns="0" formatRows="0" insertColumns="0" insertRows="0" insertHyperlinks="0" deleteColumns="0" deleteRows="0" sort="0" autoFilter="0" pivotTables="0"/>
  <mergeCells count="56">
    <mergeCell ref="A28:J28"/>
    <mergeCell ref="A29:J29"/>
    <mergeCell ref="A30:J30"/>
    <mergeCell ref="F1:F2"/>
    <mergeCell ref="A23:J23"/>
    <mergeCell ref="A24:J24"/>
    <mergeCell ref="A25:J25"/>
    <mergeCell ref="A26:J26"/>
    <mergeCell ref="A27:J27"/>
    <mergeCell ref="A18:J18"/>
    <mergeCell ref="A19:J19"/>
    <mergeCell ref="A20:J20"/>
    <mergeCell ref="A21:J21"/>
    <mergeCell ref="A22:J22"/>
    <mergeCell ref="A13:J13"/>
    <mergeCell ref="A14:J14"/>
    <mergeCell ref="A17:J17"/>
    <mergeCell ref="A11:E11"/>
    <mergeCell ref="F11:G11"/>
    <mergeCell ref="H11:I11"/>
    <mergeCell ref="A12:E12"/>
    <mergeCell ref="F12:G12"/>
    <mergeCell ref="H12:I12"/>
    <mergeCell ref="A10:E10"/>
    <mergeCell ref="F10:G10"/>
    <mergeCell ref="H10:I10"/>
    <mergeCell ref="A15:J15"/>
    <mergeCell ref="A16:J16"/>
    <mergeCell ref="A8:E8"/>
    <mergeCell ref="F8:G8"/>
    <mergeCell ref="H8:I8"/>
    <mergeCell ref="A9:E9"/>
    <mergeCell ref="F9:G9"/>
    <mergeCell ref="H9:I9"/>
    <mergeCell ref="A6:E6"/>
    <mergeCell ref="F6:G6"/>
    <mergeCell ref="H6:I6"/>
    <mergeCell ref="A7:E7"/>
    <mergeCell ref="F7:G7"/>
    <mergeCell ref="H7:I7"/>
    <mergeCell ref="L1:L12"/>
    <mergeCell ref="A1:B1"/>
    <mergeCell ref="C1:E1"/>
    <mergeCell ref="H1:J1"/>
    <mergeCell ref="A2:B2"/>
    <mergeCell ref="C2:E2"/>
    <mergeCell ref="H2:J2"/>
    <mergeCell ref="A3:E3"/>
    <mergeCell ref="F3:G3"/>
    <mergeCell ref="H3:I3"/>
    <mergeCell ref="A4:E4"/>
    <mergeCell ref="F4:G4"/>
    <mergeCell ref="H4:I4"/>
    <mergeCell ref="A5:E5"/>
    <mergeCell ref="F5:G5"/>
    <mergeCell ref="H5:I5"/>
  </mergeCells>
  <phoneticPr fontId="58" type="noConversion"/>
  <printOptions horizontalCentered="1" verticalCentered="1"/>
  <pageMargins left="0.39370078740157483" right="0.15748031496062992" top="0.15748031496062992" bottom="0.15748031496062992" header="0.27559055118110237" footer="0.15748031496062992"/>
  <pageSetup paperSize="9" scale="84" firstPageNumber="4294963191" orientation="portrait" useFirstPageNumber="1"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34"/>
  <sheetViews>
    <sheetView view="pageBreakPreview" zoomScale="55" zoomScaleNormal="85" zoomScaleSheetLayoutView="55" workbookViewId="0">
      <pane xSplit="3" ySplit="7" topLeftCell="D8" activePane="bottomRight" state="frozenSplit"/>
      <selection activeCell="B18" sqref="B18"/>
      <selection pane="topRight" activeCell="B18" sqref="B18"/>
      <selection pane="bottomLeft" activeCell="B18" sqref="B18"/>
      <selection pane="bottomRight" activeCell="AI3" sqref="AI3:AI8"/>
    </sheetView>
  </sheetViews>
  <sheetFormatPr defaultColWidth="9" defaultRowHeight="16.8"/>
  <cols>
    <col min="1" max="1" width="4.59765625" style="26" customWidth="1"/>
    <col min="2" max="2" width="13" style="70" bestFit="1" customWidth="1"/>
    <col min="3" max="3" width="11" style="26" customWidth="1"/>
    <col min="4" max="4" width="11.09765625" style="26" customWidth="1"/>
    <col min="5" max="5" width="4" style="26" customWidth="1"/>
    <col min="6" max="6" width="18" style="26" customWidth="1"/>
    <col min="7" max="7" width="6.69921875" style="26" customWidth="1"/>
    <col min="8" max="8" width="6.3984375" style="26" customWidth="1"/>
    <col min="9" max="9" width="9.59765625" style="26" customWidth="1"/>
    <col min="10" max="10" width="6.69921875" style="26" customWidth="1"/>
    <col min="11" max="12" width="7" style="26" customWidth="1"/>
    <col min="13" max="13" width="6.8984375" style="26" customWidth="1"/>
    <col min="14" max="14" width="6.8984375" style="69" customWidth="1"/>
    <col min="15" max="15" width="7.59765625" style="69" customWidth="1"/>
    <col min="16" max="16" width="6.3984375" style="26" customWidth="1"/>
    <col min="17" max="17" width="8.19921875" style="26" customWidth="1"/>
    <col min="18" max="18" width="13.3984375" style="26" customWidth="1"/>
    <col min="19" max="19" width="6.69921875" style="26" customWidth="1"/>
    <col min="20" max="20" width="6.09765625" style="26" customWidth="1"/>
    <col min="21" max="21" width="4.69921875" style="26" customWidth="1"/>
    <col min="22" max="23" width="5.5" style="26" customWidth="1"/>
    <col min="24" max="24" width="9.09765625" style="71" customWidth="1"/>
    <col min="25" max="25" width="8.09765625" style="26" customWidth="1"/>
    <col min="26" max="26" width="8" style="26" customWidth="1"/>
    <col min="27" max="27" width="7.69921875" style="26" customWidth="1"/>
    <col min="28" max="28" width="14.59765625" style="26" customWidth="1"/>
    <col min="29" max="29" width="8.69921875" style="26" customWidth="1"/>
    <col min="30" max="32" width="7.8984375" style="26" customWidth="1"/>
    <col min="33" max="33" width="8.3984375" style="26" customWidth="1"/>
    <col min="34" max="34" width="9" style="26"/>
    <col min="35" max="35" width="12.09765625" style="26" customWidth="1"/>
    <col min="36" max="16384" width="9" style="26"/>
  </cols>
  <sheetData>
    <row r="1" spans="1:35" ht="0.9" customHeight="1"/>
    <row r="2" spans="1:35" s="67" customFormat="1" ht="24.9" customHeight="1">
      <c r="A2" s="121"/>
      <c r="B2" s="121"/>
      <c r="C2" s="443" t="s">
        <v>153</v>
      </c>
      <c r="D2" s="443"/>
      <c r="E2" s="444">
        <f>'封面'!E7</f>
      </c>
      <c r="F2" s="444"/>
      <c r="G2" s="444"/>
      <c r="H2" s="121"/>
      <c r="I2" s="122" t="s">
        <v>188</v>
      </c>
      <c r="J2" s="444">
        <f>'封面'!E8</f>
      </c>
      <c r="K2" s="444"/>
      <c r="L2" s="444"/>
      <c r="M2" s="121"/>
      <c r="N2" s="123"/>
      <c r="O2" s="123"/>
      <c r="P2" s="121"/>
      <c r="Q2" s="121"/>
      <c r="R2" s="121"/>
      <c r="S2" s="121"/>
      <c r="T2" s="121"/>
      <c r="U2" s="121"/>
      <c r="V2" s="444"/>
      <c r="W2" s="444"/>
      <c r="X2" s="444"/>
      <c r="Y2" s="444"/>
      <c r="Z2" s="444"/>
      <c r="AA2" s="444"/>
      <c r="AB2" s="123"/>
      <c r="AC2" s="444"/>
      <c r="AD2" s="444"/>
      <c r="AE2" s="444"/>
      <c r="AF2" s="444"/>
      <c r="AG2" s="444"/>
    </row>
    <row r="3" spans="1:35" s="67" customFormat="1" ht="30" customHeight="1">
      <c r="A3" s="445" t="s">
        <v>0</v>
      </c>
      <c r="B3" s="446"/>
      <c r="C3" s="447"/>
      <c r="D3" s="448" t="str">
        <f>'封面'!E11</f>
      </c>
      <c r="E3" s="449"/>
      <c r="F3" s="449"/>
      <c r="G3" s="449"/>
      <c r="H3" s="446"/>
      <c r="I3" s="124" t="s">
        <v>189</v>
      </c>
      <c r="J3" s="125"/>
      <c r="K3" s="485" t="s">
        <v>190</v>
      </c>
      <c r="L3" s="485"/>
      <c r="M3" s="485"/>
      <c r="N3" s="485"/>
      <c r="O3" s="485"/>
      <c r="P3" s="485"/>
      <c r="Q3" s="485"/>
      <c r="R3" s="485"/>
      <c r="S3" s="485"/>
      <c r="T3" s="485"/>
      <c r="U3" s="486"/>
      <c r="V3" s="475" t="s">
        <v>126</v>
      </c>
      <c r="W3" s="476"/>
      <c r="X3" s="483"/>
      <c r="Y3" s="475" t="inlineStr">
        <is>
          <t>江苏省南通市通州湾绿色化工拓展区(主体港)</t>
        </is>
      </c>
      <c r="Z3" s="476"/>
      <c r="AA3" s="483"/>
      <c r="AB3" s="454" t="s">
        <v>156</v>
      </c>
      <c r="AC3" s="475">
        <f>'封面'!H17</f>
      </c>
      <c r="AD3" s="476"/>
      <c r="AE3" s="476"/>
      <c r="AF3" s="476"/>
      <c r="AG3" s="477"/>
      <c r="AI3" s="462" t="s">
        <v>191</v>
      </c>
    </row>
    <row r="4" spans="1:35" s="67" customFormat="1" ht="30" customHeight="1">
      <c r="A4" s="450" t="s">
        <v>106</v>
      </c>
      <c r="B4" s="451"/>
      <c r="C4" s="452"/>
      <c r="D4" s="453" t="str">
        <f>'封面'!E13</f>
      </c>
      <c r="E4" s="451"/>
      <c r="F4" s="451"/>
      <c r="G4" s="451"/>
      <c r="H4" s="452"/>
      <c r="I4" s="126"/>
      <c r="J4" s="127"/>
      <c r="K4" s="487"/>
      <c r="L4" s="487"/>
      <c r="M4" s="487"/>
      <c r="N4" s="487"/>
      <c r="O4" s="487"/>
      <c r="P4" s="487"/>
      <c r="Q4" s="487"/>
      <c r="R4" s="487"/>
      <c r="S4" s="487"/>
      <c r="T4" s="487"/>
      <c r="U4" s="488"/>
      <c r="V4" s="478"/>
      <c r="W4" s="479"/>
      <c r="X4" s="484"/>
      <c r="Y4" s="478"/>
      <c r="Z4" s="479"/>
      <c r="AA4" s="484"/>
      <c r="AB4" s="455"/>
      <c r="AC4" s="478"/>
      <c r="AD4" s="479"/>
      <c r="AE4" s="479"/>
      <c r="AF4" s="479"/>
      <c r="AG4" s="480"/>
      <c r="AI4" s="462"/>
    </row>
    <row r="5" spans="1:35" s="67" customFormat="1" ht="47.25" customHeight="1">
      <c r="A5" s="438" t="s">
        <v>107</v>
      </c>
      <c r="B5" s="439"/>
      <c r="C5" s="440"/>
      <c r="D5" s="441" t="str">
        <f>'封面'!E9</f>
      </c>
      <c r="E5" s="439"/>
      <c r="F5" s="439"/>
      <c r="G5" s="439"/>
      <c r="H5" s="440"/>
      <c r="I5" s="128"/>
      <c r="J5" s="129"/>
      <c r="K5" s="489"/>
      <c r="L5" s="489"/>
      <c r="M5" s="489"/>
      <c r="N5" s="489"/>
      <c r="O5" s="489"/>
      <c r="P5" s="489"/>
      <c r="Q5" s="489"/>
      <c r="R5" s="489"/>
      <c r="S5" s="489"/>
      <c r="T5" s="489"/>
      <c r="U5" s="490"/>
      <c r="V5" s="442" t="s">
        <v>128</v>
      </c>
      <c r="W5" s="442"/>
      <c r="X5" s="442"/>
      <c r="Y5" s="442"/>
      <c r="Z5" s="442"/>
      <c r="AA5" s="442"/>
      <c r="AB5" s="130" t="s">
        <v>192</v>
      </c>
      <c r="AC5" s="466">
        <f>'封面'!E18</f>
      </c>
      <c r="AD5" s="467"/>
      <c r="AE5" s="467"/>
      <c r="AF5" s="467"/>
      <c r="AG5" s="468"/>
      <c r="AI5" s="462"/>
    </row>
    <row r="6" spans="1:35" s="68" customFormat="1" ht="39.9" customHeight="1">
      <c r="A6" s="493" t="s">
        <v>157</v>
      </c>
      <c r="B6" s="463" t="s">
        <v>193</v>
      </c>
      <c r="C6" s="459" t="s">
        <v>132</v>
      </c>
      <c r="D6" s="465" t="s">
        <v>194</v>
      </c>
      <c r="E6" s="459" t="s">
        <v>113</v>
      </c>
      <c r="F6" s="465" t="s">
        <v>195</v>
      </c>
      <c r="G6" s="465" t="s">
        <v>196</v>
      </c>
      <c r="H6" s="459" t="s">
        <v>197</v>
      </c>
      <c r="I6" s="465" t="s">
        <v>198</v>
      </c>
      <c r="J6" s="465" t="s">
        <v>199</v>
      </c>
      <c r="K6" s="469" t="s">
        <v>200</v>
      </c>
      <c r="L6" s="457"/>
      <c r="M6" s="470" t="s">
        <v>201</v>
      </c>
      <c r="N6" s="471"/>
      <c r="O6" s="472"/>
      <c r="P6" s="459" t="s">
        <v>202</v>
      </c>
      <c r="Q6" s="460" t="s">
        <v>203</v>
      </c>
      <c r="R6" s="456"/>
      <c r="S6" s="456" t="s">
        <v>204</v>
      </c>
      <c r="T6" s="458" t="s">
        <v>205</v>
      </c>
      <c r="U6" s="459" t="s">
        <v>206</v>
      </c>
      <c r="V6" s="460" t="s">
        <v>207</v>
      </c>
      <c r="W6" s="456"/>
      <c r="X6" s="491" t="s">
        <v>208</v>
      </c>
      <c r="Y6" s="458" t="s">
        <v>209</v>
      </c>
      <c r="Z6" s="459" t="s">
        <v>210</v>
      </c>
      <c r="AA6" s="459" t="s">
        <v>211</v>
      </c>
      <c r="AB6" s="459" t="s">
        <v>136</v>
      </c>
      <c r="AC6" s="465" t="s">
        <v>212</v>
      </c>
      <c r="AD6" s="458" t="s">
        <v>140</v>
      </c>
      <c r="AE6" s="460" t="s">
        <v>213</v>
      </c>
      <c r="AF6" s="460" t="s">
        <v>214</v>
      </c>
      <c r="AG6" s="460" t="s">
        <v>215</v>
      </c>
      <c r="AI6" s="462"/>
    </row>
    <row r="7" spans="1:35" s="68" customFormat="1" ht="42.75" customHeight="1">
      <c r="A7" s="494"/>
      <c r="B7" s="459"/>
      <c r="C7" s="464"/>
      <c r="D7" s="459"/>
      <c r="E7" s="464"/>
      <c r="F7" s="459"/>
      <c r="G7" s="459"/>
      <c r="H7" s="464"/>
      <c r="I7" s="459"/>
      <c r="J7" s="459"/>
      <c r="K7" s="131" t="s">
        <v>216</v>
      </c>
      <c r="L7" s="132" t="s">
        <v>217</v>
      </c>
      <c r="M7" s="133" t="s">
        <v>218</v>
      </c>
      <c r="N7" s="132" t="s">
        <v>219</v>
      </c>
      <c r="O7" s="132" t="s">
        <v>220</v>
      </c>
      <c r="P7" s="464"/>
      <c r="Q7" s="461"/>
      <c r="R7" s="457"/>
      <c r="S7" s="457"/>
      <c r="T7" s="459"/>
      <c r="U7" s="464"/>
      <c r="V7" s="134" t="s">
        <v>221</v>
      </c>
      <c r="W7" s="134" t="s">
        <v>222</v>
      </c>
      <c r="X7" s="492"/>
      <c r="Y7" s="459"/>
      <c r="Z7" s="464"/>
      <c r="AA7" s="464"/>
      <c r="AB7" s="464"/>
      <c r="AC7" s="459"/>
      <c r="AD7" s="459"/>
      <c r="AE7" s="461"/>
      <c r="AF7" s="461"/>
      <c r="AG7" s="461"/>
      <c r="AI7" s="462"/>
    </row>
    <row r="8" spans="1:35" ht="80.099999999999994" customHeight="1">
      <c r="A8" s="135">
        <v>1</v>
      </c>
      <c r="B8" s="176"/>
      <c r="C8" s="176" t="inlineStr">
        <is>
          <t>3100-P-3133A/B</t>
        </is>
      </c>
      <c r="D8" s="176" t="inlineStr">
        <is>
          <t>C-3130塔釜采出泵</t>
        </is>
      </c>
      <c r="E8" s="177">
        <v>2</v>
      </c>
      <c r="F8" s="176" t="inlineStr">
        <is>
          <t>低聚物、己烷、辛烯</t>
        </is>
      </c>
      <c r="G8" s="176">
        <v>0.621</v>
      </c>
      <c r="H8" s="178">
        <v>119.4</v>
      </c>
      <c r="I8" s="176">
        <v>0.155</v>
      </c>
      <c r="J8" s="176">
        <v>0.305152979</v>
      </c>
      <c r="K8" s="178">
        <v>0.09</v>
      </c>
      <c r="L8" s="184">
        <v>0.281</v>
      </c>
      <c r="M8" s="136"/>
      <c r="N8" s="178">
        <v>8.85</v>
      </c>
      <c r="O8" s="184"/>
      <c r="P8" s="176">
        <v>32</v>
      </c>
      <c r="Q8" s="179"/>
      <c r="R8" s="235"/>
      <c r="S8" s="236"/>
      <c r="T8" s="177"/>
      <c r="U8" s="177"/>
      <c r="V8" s="177">
        <v>4</v>
      </c>
      <c r="W8" s="240"/>
      <c r="X8" s="237">
        <f>O8*P8*G8/367.2/U8*100</f>
      </c>
      <c r="Y8" s="177" t="inlineStr">
        <is>
          <t>CS / 12%Cr</t>
        </is>
      </c>
      <c r="Z8" s="176" t="inlineStr">
        <is>
          <t>PLAN22+52</t>
        </is>
      </c>
      <c r="AA8" s="136" t="inlineStr">
        <is>
          <t>T≤177°C: 风冷; 177°C&lt;T&lt;260°C: 风冷+隔热措施; 260°C≤T: 水冷; 当泵送介质温度大于等于260°C时，泵底座及支撑宜用水进行冷却</t>
        </is>
      </c>
      <c r="AB8" s="176"/>
      <c r="AC8" s="176"/>
      <c r="AD8" s="137"/>
      <c r="AE8" s="137"/>
      <c r="AF8" s="137"/>
      <c r="AG8" s="138"/>
      <c r="AI8" s="462"/>
    </row>
    <row r="9" spans="1:35" ht="80.099999999999994" customHeight="1">
      <c r="A9" s="135">
        <v>2</v>
      </c>
      <c r="B9" s="176"/>
      <c r="C9" s="176" t="inlineStr">
        <is>
          <t>3100-P-3143A/B</t>
        </is>
      </c>
      <c r="D9" s="176" t="inlineStr">
        <is>
          <t>二级凝液泵</t>
        </is>
      </c>
      <c r="E9" s="177">
        <v>2</v>
      </c>
      <c r="F9" s="176" t="inlineStr">
        <is>
          <t>己烷、辛烯、微量聚合物</t>
        </is>
      </c>
      <c r="G9" s="176">
        <v>0.60897</v>
      </c>
      <c r="H9" s="178">
        <v>101.5</v>
      </c>
      <c r="I9" s="176">
        <v>0.2</v>
      </c>
      <c r="J9" s="176">
        <v>0.312002233</v>
      </c>
      <c r="K9" s="178">
        <v>0.17</v>
      </c>
      <c r="L9" s="184">
        <v>0.38</v>
      </c>
      <c r="M9" s="136">
        <v>2.4</v>
      </c>
      <c r="N9" s="178">
        <v>5.5</v>
      </c>
      <c r="O9" s="184"/>
      <c r="P9" s="176"/>
      <c r="Q9" s="179"/>
      <c r="R9" s="235"/>
      <c r="S9" s="236"/>
      <c r="T9" s="177"/>
      <c r="U9" s="177"/>
      <c r="V9" s="177">
        <v>5</v>
      </c>
      <c r="W9" s="240"/>
      <c r="X9" s="237">
        <f>O9*P9*G9/367.2/U9*100</f>
      </c>
      <c r="Y9" s="177" t="inlineStr">
        <is>
          <t>CS / 12%Cr</t>
        </is>
      </c>
      <c r="Z9" s="176" t="inlineStr">
        <is>
          <t>PLAN22+52</t>
        </is>
      </c>
      <c r="AA9" s="136" t="inlineStr">
        <is>
          <t>水冷夹套 有</t>
        </is>
      </c>
      <c r="AB9" s="176"/>
      <c r="AC9" s="176"/>
      <c r="AD9" s="137"/>
      <c r="AE9" s="137"/>
      <c r="AF9" s="137"/>
      <c r="AG9" s="138"/>
      <c r="AI9" s="462"/>
    </row>
    <row r="10" spans="1:35" ht="80.099999999999994" customHeight="1">
      <c r="A10" s="135">
        <v>3</v>
      </c>
      <c r="B10" s="176"/>
      <c r="C10" s="176" t="inlineStr">
        <is>
          <t>3100-P-4112A/B</t>
        </is>
      </c>
      <c r="D10" s="176" t="inlineStr">
        <is>
          <t>C-4110塔釜液泵</t>
        </is>
      </c>
      <c r="E10" s="177">
        <v>2</v>
      </c>
      <c r="F10" s="176" t="inlineStr">
        <is>
          <t>辛烯-1、异辛烯、低聚物</t>
        </is>
      </c>
      <c r="G10" s="176">
        <v>0.61</v>
      </c>
      <c r="H10" s="178">
        <v>141.8</v>
      </c>
      <c r="I10" s="176">
        <v>0.17</v>
      </c>
      <c r="J10" s="176">
        <v>0.236885246</v>
      </c>
      <c r="K10" s="178">
        <v>0.098</v>
      </c>
      <c r="L10" s="184">
        <v>0.487</v>
      </c>
      <c r="M10" s="136">
        <v>2.6</v>
      </c>
      <c r="N10" s="178">
        <v>9.71</v>
      </c>
      <c r="O10" s="184"/>
      <c r="P10" s="176">
        <v>65</v>
      </c>
      <c r="Q10" s="179"/>
      <c r="R10" s="235"/>
      <c r="S10" s="236"/>
      <c r="T10" s="177"/>
      <c r="U10" s="177"/>
      <c r="V10" s="177">
        <v>3.5</v>
      </c>
      <c r="W10" s="240"/>
      <c r="X10" s="237">
        <f>O10*P10*G10/367.2/U10*100</f>
      </c>
      <c r="Y10" s="177" t="inlineStr">
        <is>
          <t>CS / 12%Cr</t>
        </is>
      </c>
      <c r="Z10" s="176" t="inlineStr">
        <is>
          <t>PLAN22+52</t>
        </is>
      </c>
      <c r="AA10" s="136"/>
      <c r="AB10" s="176"/>
      <c r="AC10" s="176"/>
      <c r="AD10" s="137"/>
      <c r="AE10" s="137"/>
      <c r="AF10" s="137"/>
      <c r="AG10" s="138"/>
      <c r="AI10" s="462"/>
    </row>
    <row r="11" spans="1:35" ht="80.099999999999994" customHeight="1">
      <c r="A11" s="135">
        <v>4</v>
      </c>
      <c r="B11" s="176"/>
      <c r="C11" s="176" t="inlineStr">
        <is>
          <t>3100-P-4123A/B</t>
        </is>
      </c>
      <c r="D11" s="176" t="inlineStr">
        <is>
          <t>C-4120塔釜再沸器强制循环泵</t>
        </is>
      </c>
      <c r="E11" s="177">
        <v>2</v>
      </c>
      <c r="F11" s="176" t="inlineStr">
        <is>
          <t>辛烯-1、辛烯-2、低聚物</t>
        </is>
      </c>
      <c r="G11" s="176">
        <v>0.651</v>
      </c>
      <c r="H11" s="178">
        <v>145.4</v>
      </c>
      <c r="I11" s="176">
        <v>0.17</v>
      </c>
      <c r="J11" s="176">
        <v>0.379416283</v>
      </c>
      <c r="K11" s="178">
        <v>0.1</v>
      </c>
      <c r="L11" s="184">
        <v>0.195</v>
      </c>
      <c r="M11" s="136">
        <v>131</v>
      </c>
      <c r="N11" s="178">
        <v>263.2</v>
      </c>
      <c r="O11" s="184"/>
      <c r="P11" s="176"/>
      <c r="Q11" s="179"/>
      <c r="R11" s="235"/>
      <c r="S11" s="236"/>
      <c r="T11" s="177"/>
      <c r="U11" s="177"/>
      <c r="V11" s="177">
        <v>3.5</v>
      </c>
      <c r="W11" s="240"/>
      <c r="X11" s="237">
        <f>O11*P11*G11/367.2/U11*100</f>
      </c>
      <c r="Y11" s="177" t="inlineStr">
        <is>
          <t>CS / 12%Cr</t>
        </is>
      </c>
      <c r="Z11" s="176" t="inlineStr">
        <is>
          <t>PLAN22+52</t>
        </is>
      </c>
      <c r="AA11" s="136" t="inlineStr">
        <is>
          <t>T≤177°C: 风冷; 177°C&lt;T&lt;260°C: 风冷+隔热措施; 260°C≤T: 水冷; 当泵送介质温度大于等于260°C时，泵底座及支撑宜用水进行冷却</t>
        </is>
      </c>
      <c r="AB11" s="176"/>
      <c r="AC11" s="176"/>
      <c r="AD11" s="137"/>
      <c r="AE11" s="137"/>
      <c r="AF11" s="137"/>
      <c r="AG11" s="138"/>
      <c r="AI11" s="462"/>
    </row>
    <row r="12" spans="1:35" ht="80.099999999999994" customHeight="1">
      <c r="A12" s="135">
        <v>5</v>
      </c>
      <c r="B12" s="176"/>
      <c r="C12" s="176" t="inlineStr">
        <is>
          <t>3100-P-4133A/B</t>
        </is>
      </c>
      <c r="D12" s="176" t="inlineStr">
        <is>
          <t>退料物料输送泵</t>
        </is>
      </c>
      <c r="E12" s="177">
        <v>2</v>
      </c>
      <c r="F12" s="176" t="inlineStr">
        <is>
          <t>己烷、辛烯-1、辛烯-2、低聚物</t>
        </is>
      </c>
      <c r="G12" s="176">
        <v>0.671</v>
      </c>
      <c r="H12" s="178">
        <v>60</v>
      </c>
      <c r="I12" s="176">
        <v>0.032</v>
      </c>
      <c r="J12" s="176">
        <v>0.462891207</v>
      </c>
      <c r="K12" s="178">
        <v>0.202</v>
      </c>
      <c r="L12" s="184">
        <v>0.453</v>
      </c>
      <c r="M12" s="136">
        <v>2.7</v>
      </c>
      <c r="N12" s="178">
        <v>5.5</v>
      </c>
      <c r="O12" s="184"/>
      <c r="P12" s="176"/>
      <c r="Q12" s="179"/>
      <c r="R12" s="235"/>
      <c r="S12" s="236"/>
      <c r="T12" s="177"/>
      <c r="U12" s="177"/>
      <c r="V12" s="177">
        <v>4.5</v>
      </c>
      <c r="W12" s="240"/>
      <c r="X12" s="237">
        <f>O12*P12*G12/367.2/U12*100</f>
      </c>
      <c r="Y12" s="177"/>
      <c r="Z12" s="176" t="inlineStr">
        <is>
          <t>PLAN12+52</t>
        </is>
      </c>
      <c r="AA12" s="136" t="inlineStr">
        <is>
          <t>T≤177°C: 风冷; 177°C&lt;T&lt;260°C: 风冷+隔热措施; 260°C≤T: 水冷; 当泵送介质温度大于等于260°C时，泵底座及支撑宜用水进行冷却</t>
        </is>
      </c>
      <c r="AB12" s="176"/>
      <c r="AC12" s="176"/>
      <c r="AD12" s="137"/>
      <c r="AE12" s="137"/>
      <c r="AF12" s="137"/>
      <c r="AG12" s="138"/>
      <c r="AI12" s="462"/>
    </row>
    <row r="13" spans="1:35" ht="80.099999999999994" customHeight="1">
      <c r="A13" s="135">
        <v>6</v>
      </c>
      <c r="B13" s="176"/>
      <c r="C13" s="176" t="inlineStr">
        <is>
          <t>3100-P-4134</t>
        </is>
      </c>
      <c r="D13" s="176" t="inlineStr">
        <is>
          <t>低聚物输送泵</t>
        </is>
      </c>
      <c r="E13" s="177">
        <v>1</v>
      </c>
      <c r="F13" s="176" t="inlineStr">
        <is>
          <t>异辛烯、低聚物</t>
        </is>
      </c>
      <c r="G13" s="176">
        <v>0.71</v>
      </c>
      <c r="H13" s="178">
        <v>80</v>
      </c>
      <c r="I13" s="176">
        <v>0.005</v>
      </c>
      <c r="J13" s="176">
        <v>0.665211268</v>
      </c>
      <c r="K13" s="178">
        <v>0.204</v>
      </c>
      <c r="L13" s="184">
        <v>0.83</v>
      </c>
      <c r="M13" s="136"/>
      <c r="N13" s="178">
        <v>30</v>
      </c>
      <c r="O13" s="184"/>
      <c r="P13" s="176">
        <v>90</v>
      </c>
      <c r="Q13" s="179"/>
      <c r="R13" s="235"/>
      <c r="S13" s="236"/>
      <c r="T13" s="177"/>
      <c r="U13" s="177"/>
      <c r="V13" s="177">
        <v>4.5</v>
      </c>
      <c r="W13" s="240"/>
      <c r="X13" s="237">
        <f>O13*P13*G13/367.2/U13*100</f>
      </c>
      <c r="Y13" s="177" t="inlineStr">
        <is>
          <t>CS / 12%Cr</t>
        </is>
      </c>
      <c r="Z13" s="176" t="inlineStr">
        <is>
          <t>PLAN12+52</t>
        </is>
      </c>
      <c r="AA13" s="136" t="inlineStr">
        <is>
          <t>T≤177°C: 风冷; 177°C&lt;T&lt;260°C: 风冷+隔热措施; 260°C≤T: 水冷; 当泵送介质温度大于等于260°C时，泵底座及支撑宜用水进行冷却</t>
        </is>
      </c>
      <c r="AB13" s="176"/>
      <c r="AC13" s="176"/>
      <c r="AD13" s="137"/>
      <c r="AE13" s="137"/>
      <c r="AF13" s="137"/>
      <c r="AG13" s="138"/>
      <c r="AI13" s="462"/>
    </row>
    <row r="14" spans="1:35" ht="80.099999999999994" customHeight="1">
      <c r="A14" s="135">
        <v>7</v>
      </c>
      <c r="B14" s="176"/>
      <c r="C14" s="176" t="inlineStr">
        <is>
          <t>3100-P-8121A/B</t>
        </is>
      </c>
      <c r="D14" s="176" t="inlineStr">
        <is>
          <t>蒸汽凝液输送泵</t>
        </is>
      </c>
      <c r="E14" s="177">
        <v>2</v>
      </c>
      <c r="F14" s="176" t="inlineStr">
        <is>
          <t>蒸汽凝液</t>
        </is>
      </c>
      <c r="G14" s="176">
        <v>0.957</v>
      </c>
      <c r="H14" s="178">
        <v>101</v>
      </c>
      <c r="I14" s="176">
        <v>0.11</v>
      </c>
      <c r="J14" s="176">
        <v>0.287565308</v>
      </c>
      <c r="K14" s="178">
        <v>0.06</v>
      </c>
      <c r="L14" s="184">
        <v>0.9</v>
      </c>
      <c r="M14" s="136"/>
      <c r="N14" s="178">
        <v>16.5</v>
      </c>
      <c r="O14" s="184"/>
      <c r="P14" s="176">
        <v>90</v>
      </c>
      <c r="Q14" s="179"/>
      <c r="R14" s="235"/>
      <c r="S14" s="236"/>
      <c r="T14" s="177"/>
      <c r="U14" s="177"/>
      <c r="V14" s="177">
        <v>4</v>
      </c>
      <c r="W14" s="240"/>
      <c r="X14" s="237">
        <f>O14*P14*G14/367.2/U14*100</f>
      </c>
      <c r="Y14" s="177" t="inlineStr">
        <is>
          <t>12%Cr / 12%Cr</t>
        </is>
      </c>
      <c r="Z14" s="176" t="inlineStr">
        <is>
          <t>PLAN23</t>
        </is>
      </c>
      <c r="AA14" s="136" t="inlineStr">
        <is>
          <t>T≤177°C: 风冷; 177°C&lt;T&lt;260°C: 风冷+隔热措施; 260°C≤T: 水冷; 当泵送介质温度大于等于260°C时，泵底座及支撑宜用水进行冷却</t>
        </is>
      </c>
      <c r="AB14" s="176"/>
      <c r="AC14" s="176"/>
      <c r="AD14" s="137"/>
      <c r="AE14" s="137"/>
      <c r="AF14" s="137"/>
      <c r="AG14" s="138"/>
      <c r="AI14" s="462"/>
    </row>
    <row r="15" spans="1:35" ht="80.099999999999994" customHeight="1">
      <c r="A15" s="135">
        <v>8</v>
      </c>
      <c r="B15" s="176"/>
      <c r="C15" s="176" t="inlineStr">
        <is>
          <t>3100-P-8151AB</t>
        </is>
      </c>
      <c r="D15" s="176" t="inlineStr">
        <is>
          <t>火炬凝液输送泵</t>
        </is>
      </c>
      <c r="E15" s="177">
        <v>2</v>
      </c>
      <c r="F15" s="176" t="inlineStr">
        <is>
          <t>火炬凝液</t>
        </is>
      </c>
      <c r="G15" s="176" t="inlineStr">
        <is>
          <t>0.642~1</t>
        </is>
      </c>
      <c r="H15" s="178">
        <v>160</v>
      </c>
      <c r="I15" s="176"/>
      <c r="J15" s="176"/>
      <c r="K15" s="178">
        <v>0.15</v>
      </c>
      <c r="L15" s="184">
        <v>1.1</v>
      </c>
      <c r="M15" s="136"/>
      <c r="N15" s="178"/>
      <c r="O15" s="184"/>
      <c r="P15" s="176">
        <v>95</v>
      </c>
      <c r="Q15" s="179"/>
      <c r="R15" s="235"/>
      <c r="S15" s="236"/>
      <c r="T15" s="177"/>
      <c r="U15" s="177"/>
      <c r="V15" s="177">
        <v>5</v>
      </c>
      <c r="W15" s="240"/>
      <c r="X15" s="237">
        <f>O15*P15*G15/367.2/U15*100</f>
      </c>
      <c r="Y15" s="177" t="inlineStr">
        <is>
          <t>CS / 12%Cr</t>
        </is>
      </c>
      <c r="Z15" s="176" t="inlineStr">
        <is>
          <t>PLAN23+53B</t>
        </is>
      </c>
      <c r="AA15" s="136" t="inlineStr">
        <is>
          <t>T≤177°C: 风冷; 177°C&lt;T&lt;260°C: 风冷+隔热措施; 260°C≤T: 水冷; 当泵送介质温度大于等于260°C时，泵底座及支撑宜用水进行冷却</t>
        </is>
      </c>
      <c r="AB15" s="176"/>
      <c r="AC15" s="176"/>
      <c r="AD15" s="137"/>
      <c r="AE15" s="137"/>
      <c r="AF15" s="137"/>
      <c r="AG15" s="138"/>
      <c r="AI15" s="462"/>
    </row>
    <row r="16" spans="1:35" ht="80.099999999999994" customHeight="1">
      <c r="A16" s="135">
        <v>9</v>
      </c>
      <c r="B16" s="176"/>
      <c r="C16" s="176" t="inlineStr">
        <is>
          <t>3100-P-8171</t>
        </is>
      </c>
      <c r="D16" s="176" t="inlineStr">
        <is>
          <t>冷凝液输送泵</t>
        </is>
      </c>
      <c r="E16" s="177">
        <v>1</v>
      </c>
      <c r="F16" s="176" t="inlineStr">
        <is>
          <t>废气冷凝液</t>
        </is>
      </c>
      <c r="G16" s="176">
        <v>0.7</v>
      </c>
      <c r="H16" s="178">
        <v>-18</v>
      </c>
      <c r="I16" s="176">
        <v>0.01</v>
      </c>
      <c r="J16" s="176"/>
      <c r="K16" s="178">
        <v>0.01</v>
      </c>
      <c r="L16" s="184">
        <v>0.52</v>
      </c>
      <c r="M16" s="136"/>
      <c r="N16" s="178"/>
      <c r="O16" s="184"/>
      <c r="P16" s="176"/>
      <c r="Q16" s="179"/>
      <c r="R16" s="235"/>
      <c r="S16" s="236"/>
      <c r="T16" s="177"/>
      <c r="U16" s="177"/>
      <c r="V16" s="177">
        <v>5</v>
      </c>
      <c r="W16" s="240"/>
      <c r="X16" s="237">
        <f>O16*P16*G16/367.2/U16*100</f>
      </c>
      <c r="Y16" s="177" t="inlineStr">
        <is>
          <t>CS / 12%Cr</t>
        </is>
      </c>
      <c r="Z16" s="176" t="inlineStr">
        <is>
          <t>PLAN11+53B</t>
        </is>
      </c>
      <c r="AA16" s="136" t="inlineStr">
        <is>
          <t>T≤177°C: 风冷; 177°C&lt;T&lt;260°C: 风冷+隔热措施; 260°C≤T: 水冷; 当泵送介质温度大于等于260°C时，泵底座及支撑宜用水进行冷却</t>
        </is>
      </c>
      <c r="AB16" s="176"/>
      <c r="AC16" s="176"/>
      <c r="AD16" s="137"/>
      <c r="AE16" s="137"/>
      <c r="AF16" s="137"/>
      <c r="AG16" s="138"/>
      <c r="AI16" s="462"/>
    </row>
    <row r="17" spans="1:35" ht="80.099999999999994" customHeight="1">
      <c r="A17" s="135">
        <v>10</v>
      </c>
      <c r="B17" s="176"/>
      <c r="C17" s="176" t="inlineStr">
        <is>
          <t>3100-P-3233A/B</t>
        </is>
      </c>
      <c r="D17" s="176" t="inlineStr">
        <is>
          <t>C-3230塔釜采出泵</t>
        </is>
      </c>
      <c r="E17" s="177">
        <v>2</v>
      </c>
      <c r="F17" s="176" t="inlineStr">
        <is>
          <t>低聚物、己烷、辛烯</t>
        </is>
      </c>
      <c r="G17" s="176">
        <v>0.621</v>
      </c>
      <c r="H17" s="178">
        <v>119.4</v>
      </c>
      <c r="I17" s="176">
        <v>0.155</v>
      </c>
      <c r="J17" s="176">
        <v>0.305152979</v>
      </c>
      <c r="K17" s="178">
        <v>0.09</v>
      </c>
      <c r="L17" s="184">
        <v>0.281</v>
      </c>
      <c r="M17" s="136"/>
      <c r="N17" s="178">
        <v>8.85</v>
      </c>
      <c r="O17" s="184"/>
      <c r="P17" s="176"/>
      <c r="Q17" s="179"/>
      <c r="R17" s="235"/>
      <c r="S17" s="236"/>
      <c r="T17" s="177"/>
      <c r="U17" s="177"/>
      <c r="V17" s="177">
        <v>4</v>
      </c>
      <c r="W17" s="240"/>
      <c r="X17" s="237">
        <f>O17*P17*G17/367.2/U17*100</f>
      </c>
      <c r="Y17" s="177" t="inlineStr">
        <is>
          <t>CS / 12%Cr</t>
        </is>
      </c>
      <c r="Z17" s="176" t="inlineStr">
        <is>
          <t>PLAN22+52</t>
        </is>
      </c>
      <c r="AA17" s="136"/>
      <c r="AB17" s="176"/>
      <c r="AC17" s="176"/>
      <c r="AD17" s="137"/>
      <c r="AE17" s="137"/>
      <c r="AF17" s="137"/>
      <c r="AG17" s="138"/>
      <c r="AI17" s="462"/>
    </row>
    <row r="18" spans="1:35" ht="80.099999999999994" customHeight="1">
      <c r="A18" s="135">
        <v>11</v>
      </c>
      <c r="B18" s="176"/>
      <c r="C18" s="176" t="inlineStr">
        <is>
          <t>3100-P-3243A/B</t>
        </is>
      </c>
      <c r="D18" s="176" t="inlineStr">
        <is>
          <t>二级凝液泵</t>
        </is>
      </c>
      <c r="E18" s="177">
        <v>2</v>
      </c>
      <c r="F18" s="176" t="inlineStr">
        <is>
          <t>己烷、辛烯、微量聚合物</t>
        </is>
      </c>
      <c r="G18" s="176">
        <v>0.60897</v>
      </c>
      <c r="H18" s="178">
        <v>101.5</v>
      </c>
      <c r="I18" s="176">
        <v>0.2</v>
      </c>
      <c r="J18" s="176">
        <v>0.312002233</v>
      </c>
      <c r="K18" s="178">
        <v>0.17</v>
      </c>
      <c r="L18" s="184">
        <v>0.38</v>
      </c>
      <c r="M18" s="136"/>
      <c r="N18" s="178">
        <v>5.5</v>
      </c>
      <c r="O18" s="184"/>
      <c r="P18" s="176">
        <v>35</v>
      </c>
      <c r="Q18" s="179"/>
      <c r="R18" s="235"/>
      <c r="S18" s="236"/>
      <c r="T18" s="177"/>
      <c r="U18" s="177"/>
      <c r="V18" s="177">
        <v>5</v>
      </c>
      <c r="W18" s="240"/>
      <c r="X18" s="237">
        <f>O18*P18*G18/367.2/U18*100</f>
      </c>
      <c r="Y18" s="177" t="inlineStr">
        <is>
          <t>CS / 12%Cr</t>
        </is>
      </c>
      <c r="Z18" s="176" t="inlineStr">
        <is>
          <t>PLAN22+52</t>
        </is>
      </c>
      <c r="AA18" s="136" t="inlineStr">
        <is>
          <t>水冷夹套 有</t>
        </is>
      </c>
      <c r="AB18" s="176"/>
      <c r="AC18" s="176"/>
      <c r="AD18" s="137"/>
      <c r="AE18" s="137"/>
      <c r="AF18" s="137"/>
      <c r="AG18" s="138"/>
      <c r="AI18" s="462"/>
    </row>
    <row r="19" spans="1:35" ht="80.099999999999994" customHeight="1">
      <c r="A19" s="135">
        <v>12</v>
      </c>
      <c r="B19" s="176"/>
      <c r="C19" s="176" t="inlineStr">
        <is>
          <t>3100-P-3243A/B</t>
        </is>
      </c>
      <c r="D19" s="176" t="inlineStr">
        <is>
          <t>二级凝液泵</t>
        </is>
      </c>
      <c r="E19" s="177"/>
      <c r="F19" s="176" t="inlineStr">
        <is>
          <t>己烷、丁烯(微量)</t>
        </is>
      </c>
      <c r="G19" s="176">
        <v>0.59224</v>
      </c>
      <c r="H19" s="178">
        <v>89.9</v>
      </c>
      <c r="I19" s="176">
        <v>0.2</v>
      </c>
      <c r="J19" s="176">
        <v>0.299878428</v>
      </c>
      <c r="K19" s="178">
        <v>0.17</v>
      </c>
      <c r="L19" s="184">
        <v>0.52</v>
      </c>
      <c r="M19" s="136">
        <v>2.9</v>
      </c>
      <c r="N19" s="178">
        <v>5.83</v>
      </c>
      <c r="O19" s="184"/>
      <c r="P19" s="176">
        <v>61</v>
      </c>
      <c r="Q19" s="179"/>
      <c r="R19" s="235"/>
      <c r="S19" s="236"/>
      <c r="T19" s="177"/>
      <c r="U19" s="177"/>
      <c r="V19" s="177">
        <v>5</v>
      </c>
      <c r="W19" s="240"/>
      <c r="X19" s="237">
        <f>O19*P19*G19/367.2/U19*100</f>
      </c>
      <c r="Y19" s="177" t="inlineStr">
        <is>
          <t>CS / 12%Cr</t>
        </is>
      </c>
      <c r="Z19" s="176" t="inlineStr">
        <is>
          <t>PLAN22+52</t>
        </is>
      </c>
      <c r="AA19" s="136" t="inlineStr">
        <is>
          <t>T≤177°C: 风冷; 177°C&lt;T&lt;260°C: 风冷+隔热措施; 260°C≤T: 水冷; 当泵送介质温度大于等于260°C时，泵底座及支撑宜用水进行冷却</t>
        </is>
      </c>
      <c r="AB19" s="176"/>
      <c r="AC19" s="176"/>
      <c r="AD19" s="137"/>
      <c r="AE19" s="137"/>
      <c r="AF19" s="137"/>
      <c r="AG19" s="138"/>
      <c r="AI19" s="462"/>
    </row>
    <row r="20" spans="1:35" ht="80.099999999999994" customHeight="1">
      <c r="A20" s="135">
        <v>13</v>
      </c>
      <c r="B20" s="176"/>
      <c r="C20" s="176" t="inlineStr">
        <is>
          <t>3100-P-4212A/B</t>
        </is>
      </c>
      <c r="D20" s="176" t="inlineStr">
        <is>
          <t>C-4210塔釜液泵1</t>
        </is>
      </c>
      <c r="E20" s="177">
        <v>2</v>
      </c>
      <c r="F20" s="176" t="inlineStr">
        <is>
          <t>辛烯-1、异辛烯、低聚物</t>
        </is>
      </c>
      <c r="G20" s="176">
        <v>0.61</v>
      </c>
      <c r="H20" s="178">
        <v>141.8</v>
      </c>
      <c r="I20" s="176">
        <v>0.17</v>
      </c>
      <c r="J20" s="176">
        <v>0.236885246</v>
      </c>
      <c r="K20" s="178">
        <v>0.098</v>
      </c>
      <c r="L20" s="184">
        <v>0.473</v>
      </c>
      <c r="M20" s="136">
        <v>2.6</v>
      </c>
      <c r="N20" s="178">
        <v>9.71</v>
      </c>
      <c r="O20" s="184"/>
      <c r="P20" s="176">
        <v>65</v>
      </c>
      <c r="Q20" s="179"/>
      <c r="R20" s="235"/>
      <c r="S20" s="236"/>
      <c r="T20" s="177"/>
      <c r="U20" s="177"/>
      <c r="V20" s="177">
        <v>3.5</v>
      </c>
      <c r="W20" s="240"/>
      <c r="X20" s="237">
        <f>O20*P20*G20/367.2/U20*100</f>
      </c>
      <c r="Y20" s="177" t="inlineStr">
        <is>
          <t>CS / 12%Cr</t>
        </is>
      </c>
      <c r="Z20" s="176" t="inlineStr">
        <is>
          <t>PLAN22+52</t>
        </is>
      </c>
      <c r="AA20" s="136" t="inlineStr">
        <is>
          <t>T≤177°C: 风冷; 177°C&lt;T&lt;260°C: 风冷+隔热措施; 260°C≤T: 水冷; 当泵送介质温度大于等于260°C时，泵底座及支撑宜用水进行冷却</t>
        </is>
      </c>
      <c r="AB20" s="176"/>
      <c r="AC20" s="176"/>
      <c r="AD20" s="137"/>
      <c r="AE20" s="137"/>
      <c r="AF20" s="137"/>
      <c r="AG20" s="138"/>
      <c r="AI20" s="462"/>
    </row>
    <row r="21" spans="1:35" ht="80.099999999999994" customHeight="1">
      <c r="A21" s="135">
        <v>14</v>
      </c>
      <c r="B21" s="176"/>
      <c r="C21" s="176" t="inlineStr">
        <is>
          <t>3100-P-4213A/B</t>
        </is>
      </c>
      <c r="D21" s="176" t="inlineStr">
        <is>
          <t>C-4210塔釜液泵2</t>
        </is>
      </c>
      <c r="E21" s="177">
        <v>2</v>
      </c>
      <c r="F21" s="176" t="inlineStr">
        <is>
          <t>低聚物、己烷</t>
        </is>
      </c>
      <c r="G21" s="176">
        <v>0.815</v>
      </c>
      <c r="H21" s="178">
        <v>110.8</v>
      </c>
      <c r="I21" s="176">
        <v>0.3</v>
      </c>
      <c r="J21" s="176">
        <v>1.277177914</v>
      </c>
      <c r="K21" s="178">
        <v>0.261</v>
      </c>
      <c r="L21" s="184">
        <v>0.5</v>
      </c>
      <c r="M21" s="136">
        <v>185</v>
      </c>
      <c r="N21" s="178">
        <v>370.14</v>
      </c>
      <c r="O21" s="184"/>
      <c r="P21" s="176">
        <v>30</v>
      </c>
      <c r="Q21" s="179"/>
      <c r="R21" s="235"/>
      <c r="S21" s="236"/>
      <c r="T21" s="177"/>
      <c r="U21" s="177"/>
      <c r="V21" s="177">
        <v>4.5</v>
      </c>
      <c r="W21" s="240"/>
      <c r="X21" s="237">
        <f>O21*P21*G21/367.2/U21*100</f>
      </c>
      <c r="Y21" s="177" t="inlineStr">
        <is>
          <t>CS / 12%Cr</t>
        </is>
      </c>
      <c r="Z21" s="176" t="inlineStr">
        <is>
          <t>PLAN22+52</t>
        </is>
      </c>
      <c r="AA21" s="136" t="inlineStr">
        <is>
          <t>T≤177°C: 风冷; 177°C&lt;T&lt;260°C: 风冷+隔热措施; 260°C≤T: 水冷; 当泵送介质温度大于等于260°C时，泵底座及支撑宜用水进行冷却</t>
        </is>
      </c>
      <c r="AB21" s="176"/>
      <c r="AC21" s="176"/>
      <c r="AD21" s="137"/>
      <c r="AE21" s="137"/>
      <c r="AF21" s="137"/>
      <c r="AG21" s="138"/>
      <c r="AI21" s="462"/>
    </row>
    <row r="22" spans="1:35" ht="80.099999999999994" customHeight="1">
      <c r="A22" s="135">
        <v>15</v>
      </c>
      <c r="B22" s="176"/>
      <c r="C22" s="176" t="inlineStr">
        <is>
          <t>3100-P-4223A/B</t>
        </is>
      </c>
      <c r="D22" s="176" t="inlineStr">
        <is>
          <t>C-4220塔釜再沸器强制循环泵</t>
        </is>
      </c>
      <c r="E22" s="177">
        <v>2</v>
      </c>
      <c r="F22" s="176" t="inlineStr">
        <is>
          <t>辛烯-1、辛烯-2、低聚物</t>
        </is>
      </c>
      <c r="G22" s="176">
        <v>0.651</v>
      </c>
      <c r="H22" s="178">
        <v>145.4</v>
      </c>
      <c r="I22" s="176">
        <v>0.17</v>
      </c>
      <c r="J22" s="176">
        <v>0.379416283</v>
      </c>
      <c r="K22" s="178">
        <v>0.1</v>
      </c>
      <c r="L22" s="184">
        <v>0.195</v>
      </c>
      <c r="M22" s="136">
        <v>131</v>
      </c>
      <c r="N22" s="178">
        <v>263.2</v>
      </c>
      <c r="O22" s="184"/>
      <c r="P22" s="176"/>
      <c r="Q22" s="179"/>
      <c r="R22" s="235"/>
      <c r="S22" s="236"/>
      <c r="T22" s="177"/>
      <c r="U22" s="177"/>
      <c r="V22" s="177">
        <v>3.5</v>
      </c>
      <c r="W22" s="240"/>
      <c r="X22" s="237">
        <f>O22*P22*G22/367.2/U22*100</f>
      </c>
      <c r="Y22" s="177" t="inlineStr">
        <is>
          <t>CS / 12%Cr</t>
        </is>
      </c>
      <c r="Z22" s="176" t="inlineStr">
        <is>
          <t>PLAN22+52</t>
        </is>
      </c>
      <c r="AA22" s="136" t="inlineStr">
        <is>
          <t>水冷夹套</t>
        </is>
      </c>
      <c r="AB22" s="176"/>
      <c r="AC22" s="176"/>
      <c r="AD22" s="137"/>
      <c r="AE22" s="137"/>
      <c r="AF22" s="137"/>
      <c r="AG22" s="138"/>
      <c r="AI22" s="462"/>
    </row>
    <row r="23" spans="1:35" ht="80.099999999999994" customHeight="1">
      <c r="A23" s="135">
        <v>16</v>
      </c>
      <c r="B23" s="176"/>
      <c r="C23" s="176" t="inlineStr">
        <is>
          <t>3100-P-4233A/B</t>
        </is>
      </c>
      <c r="D23" s="176" t="inlineStr">
        <is>
          <t>退料物料输送泵</t>
        </is>
      </c>
      <c r="E23" s="177">
        <v>2</v>
      </c>
      <c r="F23" s="176" t="inlineStr">
        <is>
          <t>己烷、辛烯-1、辛烯-2、低聚物</t>
        </is>
      </c>
      <c r="G23" s="176">
        <v>0.671</v>
      </c>
      <c r="H23" s="178">
        <v>40</v>
      </c>
      <c r="I23" s="176">
        <v>0.032</v>
      </c>
      <c r="J23" s="176">
        <v>0.462891207</v>
      </c>
      <c r="K23" s="178">
        <v>0.202</v>
      </c>
      <c r="L23" s="184">
        <v>0.453</v>
      </c>
      <c r="M23" s="136">
        <v>2.7</v>
      </c>
      <c r="N23" s="178">
        <v>5.5</v>
      </c>
      <c r="O23" s="184"/>
      <c r="P23" s="176"/>
      <c r="Q23" s="179"/>
      <c r="R23" s="235"/>
      <c r="S23" s="236"/>
      <c r="T23" s="177"/>
      <c r="U23" s="177"/>
      <c r="V23" s="177">
        <v>4.5</v>
      </c>
      <c r="W23" s="240"/>
      <c r="X23" s="237">
        <f>O23*P23*G23/367.2/U23*100</f>
      </c>
      <c r="Y23" s="177" t="inlineStr">
        <is>
          <t>CS / 12%Cr</t>
        </is>
      </c>
      <c r="Z23" s="176" t="inlineStr">
        <is>
          <t>PLAN12+52</t>
        </is>
      </c>
      <c r="AA23" s="136"/>
      <c r="AB23" s="176"/>
      <c r="AC23" s="176"/>
      <c r="AD23" s="137"/>
      <c r="AE23" s="137"/>
      <c r="AF23" s="137"/>
      <c r="AG23" s="138"/>
      <c r="AI23" s="462"/>
    </row>
    <row r="24" spans="1:35" ht="80.099999999999994" customHeight="1">
      <c r="A24" s="135">
        <v>17</v>
      </c>
      <c r="B24" s="176"/>
      <c r="C24" s="176" t="inlineStr">
        <is>
          <t>3100-P-4233A/B</t>
        </is>
      </c>
      <c r="D24" s="176" t="inlineStr">
        <is>
          <t>退料物料输送泵</t>
        </is>
      </c>
      <c r="E24" s="177"/>
      <c r="F24" s="176" t="inlineStr">
        <is>
          <t>己烷、低聚物</t>
        </is>
      </c>
      <c r="G24" s="176">
        <v>0.597</v>
      </c>
      <c r="H24" s="178"/>
      <c r="I24" s="176">
        <v>0.032</v>
      </c>
      <c r="J24" s="176">
        <v>0.31239531</v>
      </c>
      <c r="K24" s="178">
        <v>0.2</v>
      </c>
      <c r="L24" s="184">
        <v>0.551</v>
      </c>
      <c r="M24" s="136"/>
      <c r="N24" s="178">
        <v>5.95</v>
      </c>
      <c r="O24" s="184"/>
      <c r="P24" s="176">
        <v>60</v>
      </c>
      <c r="Q24" s="179"/>
      <c r="R24" s="235"/>
      <c r="S24" s="236"/>
      <c r="T24" s="177"/>
      <c r="U24" s="177"/>
      <c r="V24" s="177">
        <v>4.5</v>
      </c>
      <c r="W24" s="240"/>
      <c r="X24" s="237">
        <f>O24*P24*G24/367.2/U24*100</f>
      </c>
      <c r="Y24" s="177" t="inlineStr">
        <is>
          <t>CS / 12%Cr</t>
        </is>
      </c>
      <c r="Z24" s="176" t="inlineStr">
        <is>
          <t>PLAN12+52</t>
        </is>
      </c>
      <c r="AA24" s="136"/>
      <c r="AB24" s="176"/>
      <c r="AC24" s="176"/>
      <c r="AD24" s="137"/>
      <c r="AE24" s="137"/>
      <c r="AF24" s="137"/>
      <c r="AG24" s="138"/>
      <c r="AI24" s="462"/>
    </row>
    <row r="25" spans="1:35" ht="80.099999999999994" customHeight="1">
      <c r="A25" s="135">
        <v>18</v>
      </c>
      <c r="B25" s="176"/>
      <c r="C25" s="176" t="inlineStr">
        <is>
          <t>3100-P-4234</t>
        </is>
      </c>
      <c r="D25" s="176" t="inlineStr">
        <is>
          <t>低聚物输送泵</t>
        </is>
      </c>
      <c r="E25" s="177">
        <v>1</v>
      </c>
      <c r="F25" s="176" t="inlineStr">
        <is>
          <t>异辛烯、低聚物</t>
        </is>
      </c>
      <c r="G25" s="176">
        <v>0.71</v>
      </c>
      <c r="H25" s="178">
        <v>80</v>
      </c>
      <c r="I25" s="176">
        <v>0.005</v>
      </c>
      <c r="J25" s="176">
        <v>0.665211268</v>
      </c>
      <c r="K25" s="178">
        <v>0.204</v>
      </c>
      <c r="L25" s="184">
        <v>0.83</v>
      </c>
      <c r="M25" s="136"/>
      <c r="N25" s="178">
        <v>30</v>
      </c>
      <c r="O25" s="184"/>
      <c r="P25" s="176">
        <v>90</v>
      </c>
      <c r="Q25" s="179"/>
      <c r="R25" s="235"/>
      <c r="S25" s="236"/>
      <c r="T25" s="177"/>
      <c r="U25" s="177"/>
      <c r="V25" s="177">
        <v>4.5</v>
      </c>
      <c r="W25" s="240"/>
      <c r="X25" s="237">
        <f>O25*P25*G25/367.2/U25*100</f>
      </c>
      <c r="Y25" s="177" t="inlineStr">
        <is>
          <t>CS / 12%Cr</t>
        </is>
      </c>
      <c r="Z25" s="176" t="inlineStr">
        <is>
          <t>PLAN12+52</t>
        </is>
      </c>
      <c r="AA25" s="136" t="inlineStr">
        <is>
          <t>T≤177°C: 风冷; 177°C&lt;T&lt;260°C: 风冷+隔热措施; 260°C≤T: 水冷; 当泵送介质温度大于等于260°C时，泵底座及支撑宜用水进行冷却</t>
        </is>
      </c>
      <c r="AB25" s="176"/>
      <c r="AC25" s="176"/>
      <c r="AD25" s="137"/>
      <c r="AE25" s="137"/>
      <c r="AF25" s="137"/>
      <c r="AG25" s="138"/>
      <c r="AI25" s="462"/>
    </row>
    <row r="26" spans="1:35" ht="80.099999999999994" customHeight="1">
      <c r="A26" s="135">
        <v>19</v>
      </c>
      <c r="B26" s="176"/>
      <c r="C26" s="176" t="inlineStr">
        <is>
          <t>3100-P-4234</t>
        </is>
      </c>
      <c r="D26" s="176" t="inlineStr">
        <is>
          <t>低聚物输送泵</t>
        </is>
      </c>
      <c r="E26" s="177"/>
      <c r="F26" s="176" t="inlineStr">
        <is>
          <t>低聚物</t>
        </is>
      </c>
      <c r="G26" s="176">
        <v>0.841</v>
      </c>
      <c r="H26" s="178">
        <v>80</v>
      </c>
      <c r="I26" s="176">
        <v>0.005</v>
      </c>
      <c r="J26" s="176">
        <v>2.142925089</v>
      </c>
      <c r="K26" s="178">
        <v>0.207</v>
      </c>
      <c r="L26" s="184">
        <v>0.949</v>
      </c>
      <c r="M26" s="136"/>
      <c r="N26" s="178">
        <v>30</v>
      </c>
      <c r="O26" s="184">
        <v>30</v>
      </c>
      <c r="P26" s="176">
        <v>90</v>
      </c>
      <c r="Q26" s="179"/>
      <c r="R26" s="235"/>
      <c r="S26" s="236"/>
      <c r="T26" s="177"/>
      <c r="U26" s="177"/>
      <c r="V26" s="177">
        <v>4.5</v>
      </c>
      <c r="W26" s="240"/>
      <c r="X26" s="237">
        <f>O26*P26*G26/367.2/U26*100</f>
      </c>
      <c r="Y26" s="177" t="inlineStr">
        <is>
          <t>CS / 12%Cr</t>
        </is>
      </c>
      <c r="Z26" s="176" t="inlineStr">
        <is>
          <t>PLAN12+52</t>
        </is>
      </c>
      <c r="AA26" s="136" t="inlineStr">
        <is>
          <t>T≤177°C: 风冷; 177°C&lt;T&lt;260°C: 风冷+隔热措施; 260°C≤T: 水冷; 当泵送介质温度大于等于260°C时，泵底座及支撑宜用水进行冷却</t>
        </is>
      </c>
      <c r="AB26" s="176"/>
      <c r="AC26" s="176"/>
      <c r="AD26" s="137"/>
      <c r="AE26" s="137"/>
      <c r="AF26" s="137"/>
      <c r="AG26" s="138"/>
      <c r="AI26" s="462"/>
    </row>
    <row r="27" spans="1:35" ht="80.099999999999994" customHeight="1">
      <c r="A27" s="135">
        <v>20</v>
      </c>
      <c r="B27" s="176"/>
      <c r="C27" s="176" t="inlineStr">
        <is>
          <t>3100-P-8221A/B</t>
        </is>
      </c>
      <c r="D27" s="176" t="inlineStr">
        <is>
          <t>蒸汽凝液输送泵</t>
        </is>
      </c>
      <c r="E27" s="177">
        <v>2</v>
      </c>
      <c r="F27" s="176" t="inlineStr">
        <is>
          <t>蒸汽凝液</t>
        </is>
      </c>
      <c r="G27" s="176">
        <v>0.957</v>
      </c>
      <c r="H27" s="178">
        <v>101</v>
      </c>
      <c r="I27" s="176">
        <v>0.11</v>
      </c>
      <c r="J27" s="176">
        <v>0.287565308</v>
      </c>
      <c r="K27" s="178">
        <v>0.06</v>
      </c>
      <c r="L27" s="184">
        <v>0.9</v>
      </c>
      <c r="M27" s="136"/>
      <c r="N27" s="178">
        <v>15.4</v>
      </c>
      <c r="O27" s="184"/>
      <c r="P27" s="176">
        <v>90</v>
      </c>
      <c r="Q27" s="179"/>
      <c r="R27" s="235"/>
      <c r="S27" s="236"/>
      <c r="T27" s="177"/>
      <c r="U27" s="177"/>
      <c r="V27" s="177">
        <v>4</v>
      </c>
      <c r="W27" s="240"/>
      <c r="X27" s="237">
        <f>O27*P27*G27/367.2/U27*100</f>
      </c>
      <c r="Y27" s="177" t="inlineStr">
        <is>
          <t>12%Cr / 12%Cr</t>
        </is>
      </c>
      <c r="Z27" s="176" t="inlineStr">
        <is>
          <t>P21(23、32)+53A(B)、P21(23、32)+54 或P21(23、32)+74;根据密封腔的温度和密封设计要求可增配P02 冲洗方案;无压双密封结构(即P52 方案)</t>
        </is>
      </c>
      <c r="AA27" s="136" t="inlineStr">
        <is>
          <t>T≤177°C: 风冷; 177°C&lt;T&lt;260°C: 风冷+隔热措施; 260°C≤T: 水冷; 当泵送介质温度大于等于260°C时，泵底座及支撑宜用水进行冷却</t>
        </is>
      </c>
      <c r="AB27" s="176"/>
      <c r="AC27" s="176"/>
      <c r="AD27" s="137"/>
      <c r="AE27" s="137"/>
      <c r="AF27" s="137"/>
      <c r="AG27" s="138"/>
      <c r="AI27" s="462"/>
    </row>
    <row r="28" spans="1:35" ht="80.099999999999994" customHeight="1">
      <c r="A28" s="135">
        <v>21</v>
      </c>
      <c r="B28" s="176"/>
      <c r="C28" s="176" t="inlineStr">
        <is>
          <t>3100-P-8301A/B</t>
        </is>
      </c>
      <c r="D28" s="176" t="inlineStr">
        <is>
          <t>冷冻水输送泵</t>
        </is>
      </c>
      <c r="E28" s="177">
        <v>2</v>
      </c>
      <c r="F28" s="176" t="inlineStr">
        <is>
          <t>乙二醇溶液</t>
        </is>
      </c>
      <c r="G28" s="176">
        <v>1.07379</v>
      </c>
      <c r="H28" s="178">
        <v>-20</v>
      </c>
      <c r="I28" s="176">
        <v>0.002</v>
      </c>
      <c r="J28" s="176">
        <v>11.370938452</v>
      </c>
      <c r="K28" s="178">
        <v>0.02</v>
      </c>
      <c r="L28" s="184">
        <v>0.85</v>
      </c>
      <c r="M28" s="136"/>
      <c r="N28" s="178">
        <v>313.19</v>
      </c>
      <c r="O28" s="184"/>
      <c r="P28" s="176">
        <v>80</v>
      </c>
      <c r="Q28" s="179"/>
      <c r="R28" s="235"/>
      <c r="S28" s="236"/>
      <c r="T28" s="177"/>
      <c r="U28" s="177"/>
      <c r="V28" s="177">
        <v>5</v>
      </c>
      <c r="W28" s="240"/>
      <c r="X28" s="237">
        <f>O28*P28*G28/367.2/U28*100</f>
      </c>
      <c r="Y28" s="177" t="inlineStr">
        <is>
          <t>CS / 12%Cr</t>
        </is>
      </c>
      <c r="Z28" s="176" t="inlineStr">
        <is>
          <t>PLAN11</t>
        </is>
      </c>
      <c r="AA28" s="136" t="inlineStr">
        <is>
          <t>T≤177°C: 风冷; 177°C&lt;T&lt;260°C: 风冷+隔热措施; 260°C≤T: 水冷; 当泵送介质温度大于等于260°C时，泵底座及支撑宜用水进行冷却</t>
        </is>
      </c>
      <c r="AB28" s="176"/>
      <c r="AC28" s="176"/>
      <c r="AD28" s="137"/>
      <c r="AE28" s="137"/>
      <c r="AF28" s="137"/>
      <c r="AG28" s="138"/>
      <c r="AI28" s="462"/>
    </row>
    <row r="29" spans="1:35" ht="80.099999999999994" customHeight="1">
      <c r="A29" s="135">
        <v>22</v>
      </c>
      <c r="B29" s="176"/>
      <c r="C29" s="176" t="inlineStr">
        <is>
          <t>3100-P-8302A/B</t>
        </is>
      </c>
      <c r="D29" s="176" t="inlineStr">
        <is>
          <t>冷冻水输送泵</t>
        </is>
      </c>
      <c r="E29" s="177">
        <v>2</v>
      </c>
      <c r="F29" s="176"/>
      <c r="G29" s="176"/>
      <c r="H29" s="178"/>
      <c r="I29" s="176"/>
      <c r="J29" s="176"/>
      <c r="K29" s="178"/>
      <c r="L29" s="184"/>
      <c r="M29" s="136"/>
      <c r="N29" s="178"/>
      <c r="O29" s="184"/>
      <c r="P29" s="176"/>
      <c r="Q29" s="179"/>
      <c r="R29" s="235"/>
      <c r="S29" s="236"/>
      <c r="T29" s="177"/>
      <c r="U29" s="177"/>
      <c r="V29" s="177"/>
      <c r="W29" s="240"/>
      <c r="X29" s="237">
        <f>O29*P29*G29/367.2/U29*100</f>
      </c>
      <c r="Y29" s="177" t="inlineStr">
        <is>
          <t>CS / 12%Cr</t>
        </is>
      </c>
      <c r="Z29" s="176"/>
      <c r="AA29" s="136" t="inlineStr">
        <is>
          <t>T≤177°C: 风冷; 177°C&lt;T&lt;260°C: 风冷+隔热措施; 260°C≤T: 水冷; 当泵送介质温度大于等于260°C时，泵底座及支撑宜用水进行冷却</t>
        </is>
      </c>
      <c r="AB29" s="176"/>
      <c r="AC29" s="176"/>
      <c r="AD29" s="137"/>
      <c r="AE29" s="137"/>
      <c r="AF29" s="137"/>
      <c r="AG29" s="138"/>
      <c r="AI29" s="462"/>
    </row>
    <row r="30" spans="1:35" ht="80.099999999999994" customHeight="1">
      <c r="A30" s="135">
        <v>23</v>
      </c>
      <c r="B30" s="176"/>
      <c r="C30" s="176" t="inlineStr">
        <is>
          <t>3100-P-8302A/B</t>
        </is>
      </c>
      <c r="D30" s="176" t="inlineStr">
        <is>
          <t>冷冻水输送泵</t>
        </is>
      </c>
      <c r="E30" s="177"/>
      <c r="F30" s="176"/>
      <c r="G30" s="176"/>
      <c r="H30" s="178"/>
      <c r="I30" s="176"/>
      <c r="J30" s="176"/>
      <c r="K30" s="178"/>
      <c r="L30" s="184"/>
      <c r="M30" s="136"/>
      <c r="N30" s="178"/>
      <c r="O30" s="184"/>
      <c r="P30" s="176"/>
      <c r="Q30" s="179"/>
      <c r="R30" s="235"/>
      <c r="S30" s="236"/>
      <c r="T30" s="177"/>
      <c r="U30" s="177"/>
      <c r="V30" s="177"/>
      <c r="W30" s="240"/>
      <c r="X30" s="237">
        <f>O30*P30*G30/367.2/U30*100</f>
      </c>
      <c r="Y30" s="177" t="inlineStr">
        <is>
          <t>CS / 12%Cr</t>
        </is>
      </c>
      <c r="Z30" s="176"/>
      <c r="AA30" s="136"/>
      <c r="AB30" s="176"/>
      <c r="AC30" s="176"/>
      <c r="AD30" s="137"/>
      <c r="AE30" s="137"/>
      <c r="AF30" s="137"/>
      <c r="AG30" s="138"/>
      <c r="AI30" s="462"/>
    </row>
    <row r="31" spans="1:35" ht="80.099999999999994" customHeight="1">
      <c r="A31" s="135">
        <v>24</v>
      </c>
      <c r="B31" s="176"/>
      <c r="C31" s="176" t="inlineStr">
        <is>
          <t>3100-P-8303A/B/C</t>
        </is>
      </c>
      <c r="D31" s="176" t="inlineStr">
        <is>
          <t>冷水输送泵</t>
        </is>
      </c>
      <c r="E31" s="177">
        <v>3</v>
      </c>
      <c r="F31" s="176" t="inlineStr">
        <is>
          <t>冷水</t>
        </is>
      </c>
      <c r="G31" s="176">
        <v>0.998</v>
      </c>
      <c r="H31" s="178">
        <v>12</v>
      </c>
      <c r="I31" s="176">
        <v>0.00489</v>
      </c>
      <c r="J31" s="176">
        <v>1.23246493</v>
      </c>
      <c r="K31" s="178">
        <v>0.02</v>
      </c>
      <c r="L31" s="184">
        <v>0.83</v>
      </c>
      <c r="M31" s="136"/>
      <c r="N31" s="178">
        <v>450</v>
      </c>
      <c r="O31" s="184"/>
      <c r="P31" s="176">
        <v>85</v>
      </c>
      <c r="Q31" s="179"/>
      <c r="R31" s="235"/>
      <c r="S31" s="236"/>
      <c r="T31" s="177"/>
      <c r="U31" s="177"/>
      <c r="V31" s="177">
        <v>5</v>
      </c>
      <c r="W31" s="240"/>
      <c r="X31" s="237">
        <f>O31*P31*G31/367.2/U31*100</f>
      </c>
      <c r="Y31" s="177" t="inlineStr">
        <is>
          <t>CS / CS</t>
        </is>
      </c>
      <c r="Z31" s="176" t="inlineStr">
        <is>
          <t>PLAN11</t>
        </is>
      </c>
      <c r="AA31" s="136" t="inlineStr">
        <is>
          <t>T≤177°C: 风冷; 177°C&lt;T&lt;260°C: 风冷+隔热措施; 260°C≤T: 水冷; 当泵送介质温度大于等于260°C时，泵底座及支撑宜用水进行冷却</t>
        </is>
      </c>
      <c r="AB31" s="176"/>
      <c r="AC31" s="176"/>
      <c r="AD31" s="137"/>
      <c r="AE31" s="137"/>
      <c r="AF31" s="137"/>
      <c r="AG31" s="138"/>
      <c r="AI31" s="462"/>
    </row>
    <row r="32" spans="1:35" s="69" customFormat="1" ht="21.75" customHeight="1">
      <c r="A32" s="139"/>
      <c r="B32" s="140"/>
      <c r="C32" s="140"/>
      <c r="D32" s="141" t="s">
        <v>148</v>
      </c>
      <c r="E32" s="142">
        <f>SUM(E8:E31)</f>
      </c>
      <c r="F32" s="143"/>
      <c r="G32" s="140"/>
      <c r="H32" s="140"/>
      <c r="I32" s="140"/>
      <c r="J32" s="140"/>
      <c r="K32" s="140"/>
      <c r="L32" s="140"/>
      <c r="M32" s="140"/>
      <c r="N32" s="140"/>
      <c r="O32" s="140"/>
      <c r="P32" s="140"/>
      <c r="Q32" s="144"/>
      <c r="R32" s="145"/>
      <c r="S32" s="145"/>
      <c r="T32" s="145"/>
      <c r="U32" s="140"/>
      <c r="V32" s="140"/>
      <c r="W32" s="140"/>
      <c r="X32" s="146"/>
      <c r="Y32" s="140"/>
      <c r="Z32" s="140"/>
      <c r="AA32" s="140"/>
      <c r="AB32" s="140"/>
      <c r="AC32" s="140"/>
      <c r="AD32" s="140"/>
      <c r="AE32" s="140"/>
      <c r="AF32" s="140"/>
      <c r="AG32" s="147"/>
    </row>
    <row r="33" spans="1:35" s="67" customFormat="1" ht="27.75" customHeight="1">
      <c r="A33" s="481" t="s">
        <v>223</v>
      </c>
      <c r="B33" s="481"/>
      <c r="C33" s="473" t="s">
        <v>224</v>
      </c>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row>
    <row r="34" spans="1:35" s="67" customFormat="1" ht="19.5" customHeight="1">
      <c r="A34" s="482"/>
      <c r="B34" s="482"/>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row>
  </sheetData>
  <sheetProtection formatCells="0" formatColumns="0" formatRows="0" insertColumns="0" insertRows="0" insertHyperlinks="0" deleteColumns="0" deleteRows="0" sort="0" autoFilter="0" pivotTables="0"/>
  <autoFilter ref="A7:AG34"/>
  <mergeCells count="51">
    <mergeCell ref="A6:A7"/>
    <mergeCell ref="P6:P7"/>
    <mergeCell ref="C33:AG34"/>
    <mergeCell ref="AC3:AG4"/>
    <mergeCell ref="A33:B34"/>
    <mergeCell ref="Q6:R7"/>
    <mergeCell ref="V3:X4"/>
    <mergeCell ref="Y3:AA4"/>
    <mergeCell ref="K3:U5"/>
    <mergeCell ref="AB6:AB7"/>
    <mergeCell ref="AC6:AC7"/>
    <mergeCell ref="AD6:AD7"/>
    <mergeCell ref="AE6:AE7"/>
    <mergeCell ref="AF6:AF7"/>
    <mergeCell ref="U6:U7"/>
    <mergeCell ref="X6:X7"/>
    <mergeCell ref="Y6:Y7"/>
    <mergeCell ref="AC2:AG2"/>
    <mergeCell ref="B6:B7"/>
    <mergeCell ref="C6:C7"/>
    <mergeCell ref="D6:D7"/>
    <mergeCell ref="E6:E7"/>
    <mergeCell ref="AC5:AG5"/>
    <mergeCell ref="F6:F7"/>
    <mergeCell ref="G6:G7"/>
    <mergeCell ref="H6:H7"/>
    <mergeCell ref="I6:I7"/>
    <mergeCell ref="J6:J7"/>
    <mergeCell ref="Z6:Z7"/>
    <mergeCell ref="AA6:AA7"/>
    <mergeCell ref="K6:L6"/>
    <mergeCell ref="M6:O6"/>
    <mergeCell ref="V6:W6"/>
    <mergeCell ref="AB3:AB4"/>
    <mergeCell ref="S6:S7"/>
    <mergeCell ref="T6:T7"/>
    <mergeCell ref="AG6:AG7"/>
    <mergeCell ref="AI3:AI8"/>
    <mergeCell ref="A5:C5"/>
    <mergeCell ref="D5:H5"/>
    <mergeCell ref="V5:X5"/>
    <mergeCell ref="Y5:AA5"/>
    <mergeCell ref="C2:D2"/>
    <mergeCell ref="E2:G2"/>
    <mergeCell ref="J2:L2"/>
    <mergeCell ref="V2:W2"/>
    <mergeCell ref="X2:AA2"/>
    <mergeCell ref="A3:C3"/>
    <mergeCell ref="D3:H3"/>
    <mergeCell ref="A4:C4"/>
    <mergeCell ref="D4:H4"/>
  </mergeCells>
  <phoneticPr fontId="58" type="noConversion"/>
  <dataValidations count="2">
    <dataValidation type="list" allowBlank="1" showInputMessage="1" showErrorMessage="1" sqref="Y5:AA5">
      <formula1>姓名</formula1>
    </dataValidation>
    <dataValidation type="list" allowBlank="1" showInputMessage="1" showErrorMessage="1" sqref="AC3:AG4">
      <formula1>技术评审人</formula1>
    </dataValidation>
  </dataValidations>
  <printOptions horizontalCentered="1"/>
  <pageMargins left="3.9370078740157501E-2" right="7.8740157480315001E-2" top="0.31496062992126" bottom="0.31496062992126" header="0.31496062992126" footer="0.31496062992126"/>
  <pageSetup paperSize="9" scale="50" firstPageNumber="4294963191" orientation="landscape" useFirstPageNumber="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
  <sheetViews>
    <sheetView view="pageBreakPreview" zoomScale="70" zoomScaleNormal="70" zoomScaleSheetLayoutView="70" workbookViewId="0">
      <selection activeCell="O15" sqref="O15"/>
    </sheetView>
  </sheetViews>
  <sheetFormatPr defaultColWidth="9" defaultRowHeight="15.6"/>
  <cols>
    <col min="1" max="1" width="5.59765625" customWidth="1"/>
    <col min="2" max="2" width="11.09765625" customWidth="1"/>
    <col min="4" max="4" width="10" customWidth="1"/>
    <col min="6" max="6" width="10.3984375" customWidth="1"/>
    <col min="7" max="7" width="8.59765625" customWidth="1"/>
    <col min="15" max="15" width="9.8984375" customWidth="1"/>
    <col min="16" max="16" width="13.69921875" customWidth="1"/>
    <col min="19" max="19" width="12.19921875" customWidth="1"/>
    <col min="20" max="20" width="10.5" customWidth="1"/>
    <col min="21" max="21" width="16" customWidth="1"/>
  </cols>
  <sheetData>
    <row r="1" spans="1:23" ht="24.75" customHeight="1">
      <c r="A1" s="495" t="s">
        <v>2</v>
      </c>
      <c r="B1" s="495"/>
      <c r="C1" s="495">
        <f>'选型表'!J2</f>
      </c>
      <c r="D1" s="495"/>
      <c r="E1" s="495"/>
      <c r="F1" s="495"/>
      <c r="G1" s="495"/>
      <c r="H1" s="495"/>
      <c r="I1" s="64"/>
      <c r="J1" s="64"/>
      <c r="K1" s="64"/>
      <c r="L1" s="496"/>
      <c r="M1" s="496"/>
      <c r="N1" s="496"/>
      <c r="O1" s="496"/>
      <c r="P1" s="496"/>
      <c r="Q1" s="22"/>
      <c r="R1" s="66"/>
      <c r="S1" s="22"/>
      <c r="T1" s="22"/>
      <c r="U1" s="22"/>
    </row>
    <row r="2" spans="1:23" ht="31.5" customHeight="1">
      <c r="A2" s="497" t="s">
        <v>0</v>
      </c>
      <c r="B2" s="497"/>
      <c r="C2" s="497" t="str">
        <f>'选型表'!D3</f>
      </c>
      <c r="D2" s="497"/>
      <c r="E2" s="497"/>
      <c r="F2" s="497"/>
      <c r="G2" s="497"/>
      <c r="H2" s="497"/>
      <c r="I2" s="508" t="s">
        <v>225</v>
      </c>
      <c r="J2" s="509"/>
      <c r="K2" s="509"/>
      <c r="L2" s="509"/>
      <c r="M2" s="509"/>
      <c r="N2" s="509"/>
      <c r="O2" s="510"/>
      <c r="P2" s="65" t="s">
        <v>126</v>
      </c>
      <c r="Q2" s="500" t="str">
        <f>'选型表'!Y3</f>
      </c>
      <c r="R2" s="500"/>
      <c r="S2" s="65" t="s">
        <v>226</v>
      </c>
      <c r="T2" s="497">
        <f>'选型表'!AC3</f>
      </c>
      <c r="U2" s="497"/>
    </row>
    <row r="3" spans="1:23" ht="43.5" customHeight="1">
      <c r="A3" s="498" t="s">
        <v>127</v>
      </c>
      <c r="B3" s="498"/>
      <c r="C3" s="499" t="str">
        <f>'选型表'!D5</f>
      </c>
      <c r="D3" s="499"/>
      <c r="E3" s="499"/>
      <c r="F3" s="499"/>
      <c r="G3" s="499"/>
      <c r="H3" s="499"/>
      <c r="I3" s="511"/>
      <c r="J3" s="512"/>
      <c r="K3" s="512"/>
      <c r="L3" s="512"/>
      <c r="M3" s="512"/>
      <c r="N3" s="512"/>
      <c r="O3" s="513"/>
      <c r="P3" s="65" t="s">
        <v>128</v>
      </c>
      <c r="Q3" s="500" t="str">
        <f>'选型表'!Y5</f>
      </c>
      <c r="R3" s="500"/>
      <c r="S3" s="65" t="s">
        <v>129</v>
      </c>
      <c r="T3" s="501">
        <f>'选型表'!AC5</f>
      </c>
      <c r="U3" s="502"/>
      <c r="W3" s="462" t="s">
        <v>227</v>
      </c>
    </row>
    <row r="4" spans="1:23" ht="25.5" customHeight="1">
      <c r="A4" s="497" t="s">
        <v>228</v>
      </c>
      <c r="B4" s="497"/>
      <c r="C4" s="497"/>
      <c r="D4" s="497"/>
      <c r="E4" s="497"/>
      <c r="F4" s="497"/>
      <c r="G4" s="497"/>
      <c r="H4" s="497"/>
      <c r="I4" s="497"/>
      <c r="J4" s="497"/>
      <c r="K4" s="497"/>
      <c r="L4" s="497"/>
      <c r="M4" s="497"/>
      <c r="N4" s="497"/>
      <c r="O4" s="497"/>
      <c r="P4" s="497"/>
      <c r="Q4" s="497"/>
      <c r="R4" s="497"/>
      <c r="S4" s="497"/>
      <c r="T4" s="497"/>
      <c r="U4" s="497"/>
      <c r="W4" s="462"/>
    </row>
    <row r="5" spans="1:23" ht="42.75" customHeight="1">
      <c r="A5" s="514" t="s">
        <v>157</v>
      </c>
      <c r="B5" s="514" t="s">
        <v>132</v>
      </c>
      <c r="C5" s="514" t="s">
        <v>133</v>
      </c>
      <c r="D5" s="515"/>
      <c r="E5" s="514" t="s">
        <v>134</v>
      </c>
      <c r="F5" s="516" t="s">
        <v>229</v>
      </c>
      <c r="G5" s="504" t="s">
        <v>230</v>
      </c>
      <c r="H5" s="503" t="s">
        <v>231</v>
      </c>
      <c r="I5" s="503"/>
      <c r="J5" s="503"/>
      <c r="K5" s="504" t="s">
        <v>232</v>
      </c>
      <c r="L5" s="518" t="s">
        <v>233</v>
      </c>
      <c r="M5" s="504" t="s">
        <v>234</v>
      </c>
      <c r="N5" s="504" t="s">
        <v>235</v>
      </c>
      <c r="O5" s="504" t="s">
        <v>236</v>
      </c>
      <c r="P5" s="503" t="s">
        <v>237</v>
      </c>
      <c r="Q5" s="503" t="s">
        <v>238</v>
      </c>
      <c r="R5" s="503" t="s">
        <v>239</v>
      </c>
      <c r="S5" s="504" t="s">
        <v>240</v>
      </c>
      <c r="T5" s="503" t="s">
        <v>241</v>
      </c>
      <c r="U5" s="506" t="s">
        <v>74</v>
      </c>
      <c r="W5" s="462"/>
    </row>
    <row r="6" spans="1:23" ht="37.200000000000003">
      <c r="A6" s="514"/>
      <c r="B6" s="514"/>
      <c r="C6" s="515"/>
      <c r="D6" s="515"/>
      <c r="E6" s="514"/>
      <c r="F6" s="517"/>
      <c r="G6" s="505"/>
      <c r="H6" s="23" t="s">
        <v>242</v>
      </c>
      <c r="I6" s="23" t="s">
        <v>243</v>
      </c>
      <c r="J6" s="23" t="s">
        <v>244</v>
      </c>
      <c r="K6" s="505"/>
      <c r="L6" s="519"/>
      <c r="M6" s="505"/>
      <c r="N6" s="505"/>
      <c r="O6" s="505"/>
      <c r="P6" s="503"/>
      <c r="Q6" s="503"/>
      <c r="R6" s="503"/>
      <c r="S6" s="505"/>
      <c r="T6" s="503"/>
      <c r="U6" s="507"/>
      <c r="W6" s="462"/>
    </row>
    <row r="7" spans="1:23" ht="60" customHeight="1">
      <c r="A7" s="20">
        <f>'选型表'!A8</f>
      </c>
      <c r="B7" s="20" t="inlineStr">
        <is>
          <t>3100-P-3133A/B</t>
        </is>
      </c>
      <c r="C7" s="20"/>
      <c r="D7" s="20"/>
      <c r="E7" s="20">
        <f>'选型表'!E8</f>
      </c>
      <c r="F7" s="21"/>
      <c r="G7" s="245"/>
      <c r="H7" s="245" t="inlineStr">
        <is>
          <t>API610</t>
        </is>
      </c>
      <c r="I7" s="245"/>
      <c r="J7" s="245"/>
      <c r="K7" s="245" t="inlineStr">
        <is>
          <t>风冷+隔热措施</t>
        </is>
      </c>
      <c r="L7" s="246"/>
      <c r="M7" s="245"/>
      <c r="N7" s="245"/>
      <c r="O7" s="245"/>
      <c r="P7" s="245" t="inlineStr">
        <is>
          <t>稀油润滑</t>
        </is>
      </c>
      <c r="Q7" s="247" t="inlineStr">
        <is>
          <t>304SS</t>
        </is>
      </c>
      <c r="R7" s="247"/>
      <c r="S7" s="247" t="inlineStr">
        <is>
          <t>按API682</t>
        </is>
      </c>
      <c r="T7" s="247"/>
      <c r="U7" s="247" t="inlineStr">
        <is>
          <t>所有与买方接口均为法兰连接，法兰标准ASME B16.5/ASME B16.47B；要求噪声在距离泵1米处不超过85dB(A)；所有接口的非标配对法兰、法兰垫片及紧固件，全部的地脚螺栓、螺母及垫片由卖方供货；接管参数为工艺管路参数；选型需在最高流量下满足扬程要求；管口承受的力和力矩按API610标准中数值2倍执行；泵体排液/气采用阀门加法兰型式，其材料等级、压力等级不低于泵体等级；NPSHa计算以泵底板为基准；PLAN22提供双过滤器及差压变送器，过滤器可以在线切换。</t>
        </is>
      </c>
      <c r="W7" s="462"/>
    </row>
    <row r="8" spans="1:23" ht="60" customHeight="1">
      <c r="A8" s="20">
        <f>'选型表'!A9</f>
      </c>
      <c r="B8" s="20" t="inlineStr">
        <is>
          <t>3100-P-3143A/B</t>
        </is>
      </c>
      <c r="C8" s="20"/>
      <c r="D8" s="20"/>
      <c r="E8" s="20">
        <f>'选型表'!E9</f>
      </c>
      <c r="F8" s="21"/>
      <c r="G8" s="245"/>
      <c r="H8" s="245" t="inlineStr">
        <is>
          <t>API610</t>
        </is>
      </c>
      <c r="I8" s="245"/>
      <c r="J8" s="245"/>
      <c r="K8" s="245" t="inlineStr">
        <is>
          <t>风冷+隔热措施</t>
        </is>
      </c>
      <c r="L8" s="246"/>
      <c r="M8" s="245"/>
      <c r="N8" s="245"/>
      <c r="O8" s="245"/>
      <c r="P8" s="245" t="inlineStr">
        <is>
          <t>稀油润滑</t>
        </is>
      </c>
      <c r="Q8" s="247" t="inlineStr">
        <is>
          <t>304SS</t>
        </is>
      </c>
      <c r="R8" s="247"/>
      <c r="S8" s="247"/>
      <c r="T8" s="247"/>
      <c r="U8" s="247" t="inlineStr">
        <is>
          <t xml:space="preserve">1. 所有与买方接口均为法兰连接，法兰标准ASME B16.5/ASME B16.47B。
2. 要求噪声在距离泵1米处不超过85dB(A)。
3. 所有接口的非标配对法兰、法兰垫片及紧固件；全部的地脚螺栓、螺母及垫片由卖方提供。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PLAN22提供双过滤器及差压变送器，过滤器可以在线切换。</t>
        </is>
      </c>
      <c r="W8" s="462"/>
    </row>
    <row r="9" spans="1:23" ht="60" customHeight="1">
      <c r="A9" s="20">
        <f>'选型表'!A10</f>
      </c>
      <c r="B9" s="20" t="inlineStr">
        <is>
          <t>3100-P-4112A/B</t>
        </is>
      </c>
      <c r="C9" s="20"/>
      <c r="D9" s="20"/>
      <c r="E9" s="20">
        <f>'选型表'!E10</f>
      </c>
      <c r="F9" s="21"/>
      <c r="G9" s="245"/>
      <c r="H9" s="245" t="inlineStr">
        <is>
          <t>API610</t>
        </is>
      </c>
      <c r="I9" s="245"/>
      <c r="J9" s="245"/>
      <c r="K9" s="245" t="inlineStr">
        <is>
          <t>风冷+隔热措施</t>
        </is>
      </c>
      <c r="L9" s="246"/>
      <c r="M9" s="245"/>
      <c r="N9" s="245"/>
      <c r="O9" s="245"/>
      <c r="P9" s="245" t="inlineStr">
        <is>
          <t>稀油润滑</t>
        </is>
      </c>
      <c r="Q9" s="247" t="inlineStr">
        <is>
          <t>304SS</t>
        </is>
      </c>
      <c r="R9" s="247"/>
      <c r="S9" s="247"/>
      <c r="T9" s="247"/>
      <c r="U9" s="247"/>
      <c r="W9" s="462"/>
    </row>
    <row r="10" spans="1:23" ht="60" customHeight="1">
      <c r="A10" s="20">
        <f>'选型表'!A11</f>
      </c>
      <c r="B10" s="20" t="inlineStr">
        <is>
          <t>3100-P-4123A/B</t>
        </is>
      </c>
      <c r="C10" s="20"/>
      <c r="D10" s="20"/>
      <c r="E10" s="20">
        <f>'选型表'!E11</f>
      </c>
      <c r="F10" s="21"/>
      <c r="G10" s="245"/>
      <c r="H10" s="245" t="inlineStr">
        <is>
          <t>API610</t>
        </is>
      </c>
      <c r="I10" s="245"/>
      <c r="J10" s="245"/>
      <c r="K10" s="245"/>
      <c r="L10" s="246"/>
      <c r="M10" s="245"/>
      <c r="N10" s="245"/>
      <c r="O10" s="245"/>
      <c r="P10" s="245" t="inlineStr">
        <is>
          <t>稀油润滑</t>
        </is>
      </c>
      <c r="Q10" s="247" t="inlineStr">
        <is>
          <t>304SS</t>
        </is>
      </c>
      <c r="R10" s="247"/>
      <c r="S10" s="247"/>
      <c r="T10" s="247"/>
      <c r="U10" s="247"/>
      <c r="W10" s="462"/>
    </row>
    <row r="11" spans="1:23" ht="60" customHeight="1">
      <c r="A11" s="20">
        <f>'选型表'!A12</f>
      </c>
      <c r="B11" s="20" t="inlineStr">
        <is>
          <t>3100-P-4133A/B</t>
        </is>
      </c>
      <c r="C11" s="20"/>
      <c r="D11" s="20"/>
      <c r="E11" s="20">
        <f>'选型表'!E12</f>
      </c>
      <c r="F11" s="21"/>
      <c r="G11" s="245"/>
      <c r="H11" s="245" t="inlineStr">
        <is>
          <t>API610</t>
        </is>
      </c>
      <c r="I11" s="245"/>
      <c r="J11" s="245"/>
      <c r="K11" s="245"/>
      <c r="L11" s="246"/>
      <c r="M11" s="245"/>
      <c r="N11" s="245"/>
      <c r="O11" s="245"/>
      <c r="P11" s="245" t="inlineStr">
        <is>
          <t>稀油润滑</t>
        </is>
      </c>
      <c r="Q11" s="247" t="inlineStr">
        <is>
          <t>304SS</t>
        </is>
      </c>
      <c r="R11" s="247"/>
      <c r="S11" s="247"/>
      <c r="T11" s="247"/>
      <c r="U11" s="247"/>
      <c r="W11" s="462"/>
    </row>
    <row r="12" spans="1:23" ht="60" customHeight="1">
      <c r="A12" s="20">
        <f>'选型表'!A13</f>
      </c>
      <c r="B12" s="20" t="inlineStr">
        <is>
          <t>3100-P-4134</t>
        </is>
      </c>
      <c r="C12" s="20"/>
      <c r="D12" s="20"/>
      <c r="E12" s="20">
        <f>'选型表'!E13</f>
      </c>
      <c r="F12" s="21"/>
      <c r="G12" s="245"/>
      <c r="H12" s="245" t="inlineStr">
        <is>
          <t>API610</t>
        </is>
      </c>
      <c r="I12" s="245"/>
      <c r="J12" s="245"/>
      <c r="K12" s="245" t="inlineStr">
        <is>
          <t>风冷+隔热措施</t>
        </is>
      </c>
      <c r="L12" s="246"/>
      <c r="M12" s="245"/>
      <c r="N12" s="245"/>
      <c r="O12" s="245"/>
      <c r="P12" s="245" t="inlineStr">
        <is>
          <t>稀油润滑</t>
        </is>
      </c>
      <c r="Q12" s="247" t="inlineStr">
        <is>
          <t>304SS</t>
        </is>
      </c>
      <c r="R12" s="247"/>
      <c r="S12" s="247"/>
      <c r="T12" s="247"/>
      <c r="U12" s="247"/>
      <c r="W12" s="462"/>
    </row>
    <row r="13" spans="1:23" ht="60" customHeight="1">
      <c r="A13" s="20">
        <f>'选型表'!A14</f>
      </c>
      <c r="B13" s="20" t="inlineStr">
        <is>
          <t>3100-P-8121A/B</t>
        </is>
      </c>
      <c r="C13" s="20"/>
      <c r="D13" s="20"/>
      <c r="E13" s="20">
        <f>'选型表'!E14</f>
      </c>
      <c r="F13" s="21"/>
      <c r="G13" s="245"/>
      <c r="H13" s="245" t="inlineStr">
        <is>
          <t>API610</t>
        </is>
      </c>
      <c r="I13" s="245"/>
      <c r="J13" s="245"/>
      <c r="K13" s="245"/>
      <c r="L13" s="246"/>
      <c r="M13" s="245"/>
      <c r="N13" s="245"/>
      <c r="O13" s="245"/>
      <c r="P13" s="245" t="inlineStr">
        <is>
          <t>稀油润滑</t>
        </is>
      </c>
      <c r="Q13" s="247" t="inlineStr">
        <is>
          <t>304SS</t>
        </is>
      </c>
      <c r="R13" s="247"/>
      <c r="S13" s="247" t="inlineStr">
        <is>
          <t>按API682</t>
        </is>
      </c>
      <c r="T13" s="247"/>
      <c r="U13" s="247"/>
      <c r="W13" s="462"/>
    </row>
    <row r="14" spans="1:23" ht="60" customHeight="1">
      <c r="A14" s="20">
        <f>'选型表'!A15</f>
      </c>
      <c r="B14" s="20" t="inlineStr">
        <is>
          <t>3100-P-8151AB</t>
        </is>
      </c>
      <c r="C14" s="20"/>
      <c r="D14" s="20"/>
      <c r="E14" s="20">
        <f>'选型表'!E15</f>
      </c>
      <c r="F14" s="21"/>
      <c r="G14" s="245"/>
      <c r="H14" s="245"/>
      <c r="I14" s="245"/>
      <c r="J14" s="245"/>
      <c r="K14" s="245" t="inlineStr">
        <is>
          <t>风冷+隔热措施</t>
        </is>
      </c>
      <c r="L14" s="246"/>
      <c r="M14" s="245"/>
      <c r="N14" s="245"/>
      <c r="O14" s="245"/>
      <c r="P14" s="245" t="inlineStr">
        <is>
          <t>稀油润滑</t>
        </is>
      </c>
      <c r="Q14" s="247" t="inlineStr">
        <is>
          <t>304SS</t>
        </is>
      </c>
      <c r="R14" s="247"/>
      <c r="S14" s="247" t="inlineStr">
        <is>
          <t>按API682</t>
        </is>
      </c>
      <c r="T14" s="247"/>
      <c r="U14" s="247"/>
      <c r="W14" s="462"/>
    </row>
    <row r="15" spans="1:23" ht="60" customHeight="1">
      <c r="A15" s="20">
        <f>'选型表'!A16</f>
      </c>
      <c r="B15" s="20" t="inlineStr">
        <is>
          <t>3100-P-8171</t>
        </is>
      </c>
      <c r="C15" s="20"/>
      <c r="D15" s="20"/>
      <c r="E15" s="20">
        <f>'选型表'!E16</f>
      </c>
      <c r="F15" s="21"/>
      <c r="G15" s="245"/>
      <c r="H15" s="245" t="inlineStr">
        <is>
          <t>API610</t>
        </is>
      </c>
      <c r="I15" s="245"/>
      <c r="J15" s="245"/>
      <c r="K15" s="245"/>
      <c r="L15" s="246"/>
      <c r="M15" s="245"/>
      <c r="N15" s="245"/>
      <c r="O15" s="245"/>
      <c r="P15" s="245" t="inlineStr">
        <is>
          <t>稀油润滑</t>
        </is>
      </c>
      <c r="Q15" s="247" t="inlineStr">
        <is>
          <t>304SS</t>
        </is>
      </c>
      <c r="R15" s="247"/>
      <c r="S15" s="247"/>
      <c r="T15" s="247"/>
      <c r="U15" s="247"/>
      <c r="W15" s="462"/>
    </row>
    <row r="16" spans="1:23" ht="60" customHeight="1">
      <c r="A16" s="20">
        <f>'选型表'!A17</f>
      </c>
      <c r="B16" s="20" t="inlineStr">
        <is>
          <t>3100-P-3233A/B</t>
        </is>
      </c>
      <c r="C16" s="20"/>
      <c r="D16" s="20"/>
      <c r="E16" s="20">
        <f>'选型表'!E17</f>
      </c>
      <c r="F16" s="21"/>
      <c r="G16" s="245"/>
      <c r="H16" s="245" t="inlineStr">
        <is>
          <t>API610</t>
        </is>
      </c>
      <c r="I16" s="245"/>
      <c r="J16" s="245"/>
      <c r="K16" s="245"/>
      <c r="L16" s="246"/>
      <c r="M16" s="245"/>
      <c r="N16" s="245"/>
      <c r="O16" s="245"/>
      <c r="P16" s="245" t="inlineStr">
        <is>
          <t>稀油润滑</t>
        </is>
      </c>
      <c r="Q16" s="247" t="inlineStr">
        <is>
          <t>304SS</t>
        </is>
      </c>
      <c r="R16" s="247"/>
      <c r="S16" s="247"/>
      <c r="T16" s="247"/>
      <c r="U16" s="247" t="inlineStr">
        <is>
          <t xml:space="preserve">1. 所有与买方接口均为法兰连接，法兰标准ASME B16.5/ASME B16.47B。
2. 要求噪声在距离泵1米处不超过85dB(A)。
3. 所有接口的非标配对法兰、法兰垫片及紧固件；全部的地脚螺栓、螺母及垫片。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PLAN22提供双过滤器及差压变送器，过滤器可以在线切换。</t>
        </is>
      </c>
      <c r="W16" s="462"/>
    </row>
    <row r="17" spans="1:23" ht="60" customHeight="1">
      <c r="A17" s="20">
        <f>'选型表'!A18</f>
      </c>
      <c r="B17" s="20" t="inlineStr">
        <is>
          <t>3100-P-3243A/B</t>
        </is>
      </c>
      <c r="C17" s="20"/>
      <c r="D17" s="20"/>
      <c r="E17" s="20">
        <f>'选型表'!E18</f>
      </c>
      <c r="F17" s="21"/>
      <c r="G17" s="245"/>
      <c r="H17" s="245" t="inlineStr">
        <is>
          <t>API610</t>
        </is>
      </c>
      <c r="I17" s="245"/>
      <c r="J17" s="245"/>
      <c r="K17" s="245"/>
      <c r="L17" s="246"/>
      <c r="M17" s="245"/>
      <c r="N17" s="245"/>
      <c r="O17" s="245"/>
      <c r="P17" s="245" t="inlineStr">
        <is>
          <t>稀油润滑</t>
        </is>
      </c>
      <c r="Q17" s="247" t="inlineStr">
        <is>
          <t>304SS</t>
        </is>
      </c>
      <c r="R17" s="247"/>
      <c r="S17" s="247"/>
      <c r="T17" s="247"/>
      <c r="U17" s="247" t="inlineStr">
        <is>
          <t xml:space="preserve">1. 所有与买方接口均为法兰连接，法兰标准ASME B16.5/ASME B16.47B。
2. 要求噪声在距离泵1米处不超过85dB(A)。
3. 所有接口的非标配对法兰、法兰垫片及紧固件；全部的地脚螺栓、螺母及垫片。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PLAN22提供双过滤器及差压变送器，过滤器可以在线切换。
10. 存在辛烯工况和丁烯工况，选型应满足最苛刻工况，同时需兼顾另外一种工况。</t>
        </is>
      </c>
      <c r="W17" s="462"/>
    </row>
    <row r="18" spans="1:23" ht="60" customHeight="1">
      <c r="A18" s="20">
        <f>'选型表'!A20</f>
      </c>
      <c r="B18" s="20" t="inlineStr">
        <is>
          <t>3100-P-4212A/B</t>
        </is>
      </c>
      <c r="C18" s="20"/>
      <c r="D18" s="20"/>
      <c r="E18" s="20">
        <f>'选型表'!E20</f>
      </c>
      <c r="F18" s="21"/>
      <c r="G18" s="245"/>
      <c r="H18" s="245" t="inlineStr">
        <is>
          <t>API610</t>
        </is>
      </c>
      <c r="I18" s="245"/>
      <c r="J18" s="245"/>
      <c r="K18" s="245"/>
      <c r="L18" s="246"/>
      <c r="M18" s="245"/>
      <c r="N18" s="245"/>
      <c r="O18" s="245"/>
      <c r="P18" s="245" t="inlineStr">
        <is>
          <t>稀油润滑</t>
        </is>
      </c>
      <c r="Q18" s="247" t="inlineStr">
        <is>
          <t>304SS</t>
        </is>
      </c>
      <c r="R18" s="247"/>
      <c r="S18" s="247"/>
      <c r="T18" s="247"/>
      <c r="U18" s="247" t="inlineStr">
        <is>
          <t xml:space="preserve">1. 所有与买方接口均为法兰连接，法兰标准ASME B16.5/ASME B16.47B。
2. 要求噪声在距离泵1米处不超过85dB(A)。
3. 所有接口的非标配对法兰、法兰垫片及紧固件；全部的地脚螺栓、螺母及垫片。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PLAN22提供双过滤器及差压变送器，过滤器可以在线切换。</t>
        </is>
      </c>
      <c r="W18" s="462"/>
    </row>
    <row r="19" spans="1:23" ht="60" customHeight="1">
      <c r="A19" s="20">
        <f>'选型表'!A21</f>
      </c>
      <c r="B19" s="20" t="inlineStr">
        <is>
          <t>3100-P-4213A/B</t>
        </is>
      </c>
      <c r="C19" s="20"/>
      <c r="D19" s="20"/>
      <c r="E19" s="20">
        <f>'选型表'!E21</f>
      </c>
      <c r="F19" s="21"/>
      <c r="G19" s="245"/>
      <c r="H19" s="245" t="inlineStr">
        <is>
          <t>API610</t>
        </is>
      </c>
      <c r="I19" s="245"/>
      <c r="J19" s="245"/>
      <c r="K19" s="245" t="inlineStr">
        <is>
          <t>风冷+隔热措施</t>
        </is>
      </c>
      <c r="L19" s="246"/>
      <c r="M19" s="245"/>
      <c r="N19" s="245"/>
      <c r="O19" s="245"/>
      <c r="P19" s="245" t="inlineStr">
        <is>
          <t>稀油润滑</t>
        </is>
      </c>
      <c r="Q19" s="247" t="inlineStr">
        <is>
          <t>304SS</t>
        </is>
      </c>
      <c r="R19" s="247"/>
      <c r="S19" s="247"/>
      <c r="T19" s="247"/>
      <c r="U19" s="247" t="inlineStr">
        <is>
          <t xml:space="preserve">1. 所有与买方接口均为法兰连接，法兰标准ASME B16.5/ASME B16.47B。
2. 要求噪声在距离泵1米处不超过85dB(A)。
3. 所有接口的非标配对法兰、法兰垫片及紧固件；全部的地脚螺栓、螺母及垫片。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PLAN22提供双过滤器及差压变送器，过滤器可以在线切换。</t>
        </is>
      </c>
      <c r="W19" s="462"/>
    </row>
    <row r="20" spans="1:23" ht="60" customHeight="1">
      <c r="A20" s="20">
        <f>'选型表'!A22</f>
      </c>
      <c r="B20" s="20" t="inlineStr">
        <is>
          <t>3100-P-4223A/B</t>
        </is>
      </c>
      <c r="C20" s="20"/>
      <c r="D20" s="20"/>
      <c r="E20" s="20">
        <f>'选型表'!E22</f>
      </c>
      <c r="F20" s="21"/>
      <c r="G20" s="245"/>
      <c r="H20" s="245" t="inlineStr">
        <is>
          <t>API610</t>
        </is>
      </c>
      <c r="I20" s="245"/>
      <c r="J20" s="245"/>
      <c r="K20" s="245"/>
      <c r="L20" s="246"/>
      <c r="M20" s="245"/>
      <c r="N20" s="245"/>
      <c r="O20" s="245"/>
      <c r="P20" s="245" t="inlineStr">
        <is>
          <t>稀油润滑</t>
        </is>
      </c>
      <c r="Q20" s="247" t="inlineStr">
        <is>
          <t>304SS</t>
        </is>
      </c>
      <c r="R20" s="247"/>
      <c r="S20" s="247"/>
      <c r="T20" s="247"/>
      <c r="U20" s="247"/>
      <c r="W20" s="462"/>
    </row>
    <row r="21" spans="1:23" ht="60" customHeight="1">
      <c r="A21" s="20">
        <f>'选型表'!A23</f>
      </c>
      <c r="B21" s="20" t="inlineStr">
        <is>
          <t>3100-P-4233A/B</t>
        </is>
      </c>
      <c r="C21" s="20"/>
      <c r="D21" s="20"/>
      <c r="E21" s="20">
        <f>'选型表'!E23</f>
      </c>
      <c r="F21" s="21"/>
      <c r="G21" s="245"/>
      <c r="H21" s="245" t="inlineStr">
        <is>
          <t>API610</t>
        </is>
      </c>
      <c r="I21" s="245"/>
      <c r="J21" s="245"/>
      <c r="K21" s="245"/>
      <c r="L21" s="246"/>
      <c r="M21" s="245"/>
      <c r="N21" s="245"/>
      <c r="O21" s="245"/>
      <c r="P21" s="245" t="inlineStr">
        <is>
          <t>稀油润滑</t>
        </is>
      </c>
      <c r="Q21" s="247" t="inlineStr">
        <is>
          <t>304SS</t>
        </is>
      </c>
      <c r="R21" s="247"/>
      <c r="S21" s="247"/>
      <c r="T21" s="247"/>
      <c r="U21" s="247" t="inlineStr">
        <is>
          <t xml:space="preserve">1. 所有与买方接口均为法兰连接，法兰标准ASME B16.5/ASME B16.47B。
2. 要求噪声在距离泵1米处不超过85dB(A)。
3. 所有接口的非标配对法兰、法兰垫片及紧固件；全部的地脚螺栓、螺母及垫片。
4. 接管的参数为工艺管路参数。
5. 选型需在最高流量下满足扬程要求。
6. 管口承受的力和力矩按API610标准中数值2倍执行。
7. 泵体排液/气采用阀门加法兰型式，其材料等级、压力等级不低于泵体等级。
8. NPSHa计算以泵底板为基准。
9. PLAN12提供双过滤器及差压变送器，过滤器可以在线切换。
10. 存在辛烯工况和丁烯工况，选型应满足最苛刻工况，同时需兼顾另外一种工况。</t>
        </is>
      </c>
      <c r="W21" s="462"/>
    </row>
    <row r="22" spans="1:23" ht="60" customHeight="1">
      <c r="A22" s="20">
        <f>'选型表'!A25</f>
      </c>
      <c r="B22" s="20" t="inlineStr">
        <is>
          <t>3100-P-4234</t>
        </is>
      </c>
      <c r="C22" s="20"/>
      <c r="D22" s="20"/>
      <c r="E22" s="20">
        <f>'选型表'!E25</f>
      </c>
      <c r="F22" s="21"/>
      <c r="G22" s="245"/>
      <c r="H22" s="245" t="inlineStr">
        <is>
          <t>API610</t>
        </is>
      </c>
      <c r="I22" s="245"/>
      <c r="J22" s="245"/>
      <c r="K22" s="245" t="inlineStr">
        <is>
          <t>风冷+隔热措施</t>
        </is>
      </c>
      <c r="L22" s="246"/>
      <c r="M22" s="245"/>
      <c r="N22" s="245"/>
      <c r="O22" s="245"/>
      <c r="P22" s="245" t="inlineStr">
        <is>
          <t>稀油润滑</t>
        </is>
      </c>
      <c r="Q22" s="247" t="inlineStr">
        <is>
          <t>304SS</t>
        </is>
      </c>
      <c r="R22" s="247"/>
      <c r="S22" s="247" t="inlineStr">
        <is>
          <t>按API682</t>
        </is>
      </c>
      <c r="T22" s="247"/>
      <c r="U22" s="247" t="inlineStr">
        <is>
          <t>所有与买方接口均为法兰连接，法兰标准ASME B16.5/ASME B16.47B；要求噪声在距离泵1米处不超过85dB(A)；所有接口的非标配对法兰、法兰垫片及紧固件，全部的地脚螺栓、螺母及垫片由卖方提供；接管参数为工艺管路参数；选型需在最高流量下满足扬程要求；管口承受的力和力矩按API610标准中数值2倍执行；泵体排液/气采用阀门加法兰型式，其材料等级、压力等级不低于泵体等级；NPSHa计算以泵底板为基准；PLAN12提供双过滤器及差压变送器，过滤器可以在线切换；存在辛烯工况和丁烯工况，选型应满足最苛刻工况，同时需兼顾另外一种工况；立式泵。</t>
        </is>
      </c>
      <c r="W22" s="462"/>
    </row>
    <row r="23" spans="1:23" ht="60" customHeight="1">
      <c r="A23" s="20">
        <f>'选型表'!A27</f>
      </c>
      <c r="B23" s="20" t="inlineStr">
        <is>
          <t>3100-P-8221A/B</t>
        </is>
      </c>
      <c r="C23" s="20"/>
      <c r="D23" s="20"/>
      <c r="E23" s="20">
        <f>'选型表'!E27</f>
      </c>
      <c r="F23" s="21"/>
      <c r="G23" s="245"/>
      <c r="H23" s="245" t="inlineStr">
        <is>
          <t>API610</t>
        </is>
      </c>
      <c r="I23" s="245"/>
      <c r="J23" s="245"/>
      <c r="K23" s="245"/>
      <c r="L23" s="246"/>
      <c r="M23" s="245"/>
      <c r="N23" s="245"/>
      <c r="O23" s="245"/>
      <c r="P23" s="245" t="inlineStr">
        <is>
          <t>稀油润滑</t>
        </is>
      </c>
      <c r="Q23" s="247" t="inlineStr">
        <is>
          <t>304SS</t>
        </is>
      </c>
      <c r="R23" s="247"/>
      <c r="S23" s="247"/>
      <c r="T23" s="247"/>
      <c r="U23" s="247" t="inlineStr">
        <is>
          <t>所有与买方接口均为法兰连接，法兰标准ASME B16.5/ASME B16.47B；要求噪声在距离泵1米处不超过85dB(A)；所有接口的非标配对法兰、法兰垫片及紧固件由卖方供货；全部地脚螺栓、螺母及垫片由卖方供货；接管参数为工艺管路参数；选型需在最高流量下满足扬程要求；管口承受的力和力矩按API610标准中数值2倍执行；泵体排液/气采用阀门加法兰型式，材料等级和压力等级不低于泵体等级；NPSHa计算以泵底板为基准。</t>
        </is>
      </c>
      <c r="W23" s="462"/>
    </row>
    <row r="24" spans="1:23" ht="60" customHeight="1">
      <c r="A24" s="20">
        <f>'选型表'!A28</f>
      </c>
      <c r="B24" s="20" t="inlineStr">
        <is>
          <t>3100-P-8301A/B</t>
        </is>
      </c>
      <c r="C24" s="20"/>
      <c r="D24" s="20"/>
      <c r="E24" s="20">
        <f>'选型表'!E28</f>
      </c>
      <c r="F24" s="21"/>
      <c r="G24" s="245"/>
      <c r="H24" s="245" t="inlineStr">
        <is>
          <t>API610</t>
        </is>
      </c>
      <c r="I24" s="245"/>
      <c r="J24" s="245"/>
      <c r="K24" s="245"/>
      <c r="L24" s="246"/>
      <c r="M24" s="245"/>
      <c r="N24" s="245"/>
      <c r="O24" s="245"/>
      <c r="P24" s="245" t="inlineStr">
        <is>
          <t>稀油润滑</t>
        </is>
      </c>
      <c r="Q24" s="247" t="inlineStr">
        <is>
          <t>304SS</t>
        </is>
      </c>
      <c r="R24" s="247"/>
      <c r="S24" s="247"/>
      <c r="T24" s="247"/>
      <c r="U24" s="247"/>
      <c r="W24" s="462"/>
    </row>
    <row r="25" spans="1:23" ht="60" customHeight="1">
      <c r="A25" s="20">
        <f>'选型表'!A29</f>
      </c>
      <c r="B25" s="20" t="inlineStr">
        <is>
          <t>3100-P-8302A/B</t>
        </is>
      </c>
      <c r="C25" s="20"/>
      <c r="D25" s="20"/>
      <c r="E25" s="20">
        <f>'选型表'!E29</f>
      </c>
      <c r="F25" s="21"/>
      <c r="G25" s="245"/>
      <c r="H25" s="245" t="inlineStr">
        <is>
          <t>API610</t>
        </is>
      </c>
      <c r="I25" s="245"/>
      <c r="J25" s="245"/>
      <c r="K25" s="245" t="inlineStr">
        <is>
          <t>风冷+隔热措施</t>
        </is>
      </c>
      <c r="L25" s="246"/>
      <c r="M25" s="245"/>
      <c r="N25" s="245"/>
      <c r="O25" s="245"/>
      <c r="P25" s="245" t="inlineStr">
        <is>
          <t>稀油润滑</t>
        </is>
      </c>
      <c r="Q25" s="247" t="inlineStr">
        <is>
          <t>304SS</t>
        </is>
      </c>
      <c r="R25" s="247"/>
      <c r="S25" s="247" t="inlineStr">
        <is>
          <t>按API682</t>
        </is>
      </c>
      <c r="T25" s="247"/>
      <c r="U25" s="247" t="inlineStr">
        <is>
          <t>所有与买方接口均为法兰连接，法兰标准ASME B16.5/ASME B16.47B；要求噪声在距离泵1米处不超过85dB(A)；所有接口的非标配对法兰、法兰垫片及紧固件，全部的地脚螺栓、螺母及垫片由卖方供货；接管参数为工艺管路参数；选型需在最高流量下满足扬程要求；管口承受的力和力矩按API610标准中数值2倍执行；泵体排液/气采用阀门加法兰型式，其材料等级、压力等级不低于泵体等级；NPSHa计算以泵底板为基准；存在辛烯工况和丁烯工况，选型应满足最苛刻工况，同时需兼顾另外一种工况。</t>
        </is>
      </c>
      <c r="W25" s="462"/>
    </row>
    <row r="26" spans="1:23" ht="60" customHeight="1">
      <c r="A26" s="20">
        <f>'选型表'!A31</f>
      </c>
      <c r="B26" s="20" t="inlineStr">
        <is>
          <t>3100-P-8303A/B/C</t>
        </is>
      </c>
      <c r="C26" s="20"/>
      <c r="D26" s="20"/>
      <c r="E26" s="20">
        <f>'选型表'!E31</f>
      </c>
      <c r="F26" s="21"/>
      <c r="G26" s="245"/>
      <c r="H26" s="245" t="inlineStr">
        <is>
          <t>API610</t>
        </is>
      </c>
      <c r="I26" s="245"/>
      <c r="J26" s="245"/>
      <c r="K26" s="245"/>
      <c r="L26" s="246"/>
      <c r="M26" s="245"/>
      <c r="N26" s="245"/>
      <c r="O26" s="245"/>
      <c r="P26" s="245" t="inlineStr">
        <is>
          <t>稀油润滑</t>
        </is>
      </c>
      <c r="Q26" s="247" t="inlineStr">
        <is>
          <t>304SS</t>
        </is>
      </c>
      <c r="R26" s="247"/>
      <c r="S26" s="247"/>
      <c r="T26" s="247"/>
      <c r="U26" s="247"/>
      <c r="W26" s="462"/>
    </row>
    <row r="27" spans="1:23">
      <c r="W27" s="462"/>
    </row>
  </sheetData>
  <mergeCells count="32">
    <mergeCell ref="T5:T6"/>
    <mergeCell ref="U5:U6"/>
    <mergeCell ref="I2:O3"/>
    <mergeCell ref="C5:D6"/>
    <mergeCell ref="A4:U4"/>
    <mergeCell ref="H5:J5"/>
    <mergeCell ref="A5:A6"/>
    <mergeCell ref="B5:B6"/>
    <mergeCell ref="E5:E6"/>
    <mergeCell ref="F5:F6"/>
    <mergeCell ref="G5:G6"/>
    <mergeCell ref="K5:K6"/>
    <mergeCell ref="L5:L6"/>
    <mergeCell ref="M5:M6"/>
    <mergeCell ref="N5:N6"/>
    <mergeCell ref="O5:O6"/>
    <mergeCell ref="W3:W27"/>
    <mergeCell ref="A1:B1"/>
    <mergeCell ref="C1:H1"/>
    <mergeCell ref="L1:P1"/>
    <mergeCell ref="A2:B2"/>
    <mergeCell ref="C2:H2"/>
    <mergeCell ref="T2:U2"/>
    <mergeCell ref="A3:B3"/>
    <mergeCell ref="C3:H3"/>
    <mergeCell ref="Q3:R3"/>
    <mergeCell ref="T3:U3"/>
    <mergeCell ref="P5:P6"/>
    <mergeCell ref="Q5:Q6"/>
    <mergeCell ref="R5:R6"/>
    <mergeCell ref="S5:S6"/>
    <mergeCell ref="Q2:R2"/>
  </mergeCells>
  <phoneticPr fontId="58" type="noConversion"/>
  <dataValidations count="14">
    <dataValidation type="list" allowBlank="1" showInputMessage="1" showErrorMessage="1" sqref="T7:T26">
      <formula1>"碳钢,304,316L,无要求"</formula1>
    </dataValidation>
    <dataValidation type="list" allowBlank="1" showInputMessage="1" showErrorMessage="1" sqref="N7:N26">
      <formula1>"迷宫密封,磁力油封,无要求"</formula1>
    </dataValidation>
    <dataValidation type="list" allowBlank="1" showInputMessage="1" showErrorMessage="1" sqref="F7:F26">
      <formula1>"顺时针,逆时针"</formula1>
    </dataValidation>
    <dataValidation type="list" allowBlank="1" showInputMessage="1" showErrorMessage="1" sqref="H7:I26">
      <formula1>"ZE7,ZE27"</formula1>
    </dataValidation>
    <dataValidation type="list" allowBlank="1" showInputMessage="1" showErrorMessage="1" sqref="G7:G26">
      <formula1>"金属缠绕垫,无要求"</formula1>
    </dataValidation>
    <dataValidation type="list" allowBlank="1" showInputMessage="1" showErrorMessage="1" sqref="R7:R26">
      <formula1>"缠绕垫,波齿垫,无要求"</formula1>
    </dataValidation>
    <dataValidation type="list" allowBlank="1" showInputMessage="1" showErrorMessage="1" sqref="J7:J26">
      <formula1>"带支脚,不带支脚"</formula1>
    </dataValidation>
    <dataValidation type="list" allowBlank="1" showInputMessage="1" showErrorMessage="1" sqref="O7:O26">
      <formula1>"带测振凹坑,带测振螺纹,无"</formula1>
    </dataValidation>
    <dataValidation type="list" allowBlank="1" showInputMessage="1" showErrorMessage="1" sqref="M7:M26">
      <formula1>"碳钢,铸铁,304"</formula1>
    </dataValidation>
    <dataValidation type="list" allowBlank="1" showInputMessage="1" showErrorMessage="1" sqref="K7:K26">
      <formula1>"蒸汽夹套,电伴热,盘管伴热"</formula1>
    </dataValidation>
    <dataValidation type="list" allowBlank="1" showInputMessage="1" showErrorMessage="1" sqref="L7:L26">
      <formula1>"节流孔板,孔板活接头,无要求"</formula1>
    </dataValidation>
    <dataValidation type="list" allowBlank="1" showInputMessage="1" showErrorMessage="1" sqref="P7:P26">
      <formula1>"油浴润滑,纯油雾润滑,吹扫型油雾润滑,油浴润滑并预留油雾润滑接口（纯油雾）,油浴润滑并预留油雾润滑接口（吹扫型）"</formula1>
    </dataValidation>
    <dataValidation type="list" allowBlank="1" showInputMessage="1" showErrorMessage="1" sqref="Q7:Q26">
      <formula1>"304,316L,无要求（由技术确定）"</formula1>
    </dataValidation>
    <dataValidation type="list" allowBlank="1" showInputMessage="1" showErrorMessage="1" sqref="S7:S26">
      <formula1>"执行API701腔体,不执行API701腔体"</formula1>
    </dataValidation>
  </dataValidations>
  <pageMargins left="0.70866141732283472" right="0.70866141732283472" top="0.74803149606299213" bottom="0.74803149606299213" header="0.31496062992125984" footer="0.31496062992125984"/>
  <pageSetup paperSize="9" scale="5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view="pageBreakPreview" zoomScale="70" zoomScaleNormal="100" zoomScaleSheetLayoutView="70" workbookViewId="0">
      <selection activeCell="C27" sqref="C27:P29"/>
    </sheetView>
  </sheetViews>
  <sheetFormatPr defaultColWidth="9" defaultRowHeight="16.8"/>
  <cols>
    <col min="1" max="1" width="4.3984375" style="27" customWidth="1"/>
    <col min="2" max="2" width="7.8984375" style="27" customWidth="1"/>
    <col min="3" max="3" width="12.69921875" style="48" customWidth="1"/>
    <col min="4" max="8" width="10.59765625" style="27" customWidth="1"/>
    <col min="9" max="9" width="11.19921875" style="27" customWidth="1"/>
    <col min="10" max="16" width="10.59765625" style="27" customWidth="1"/>
    <col min="17" max="17" width="51.09765625" style="49" customWidth="1"/>
    <col min="18" max="26" width="9" style="49"/>
    <col min="27" max="16384" width="9" style="27"/>
  </cols>
  <sheetData>
    <row r="1" spans="1:26" s="24" customFormat="1" ht="20.25" customHeight="1">
      <c r="A1" s="520" t="s">
        <v>245</v>
      </c>
      <c r="B1" s="520"/>
      <c r="C1" s="172"/>
      <c r="D1" s="172" t="s">
        <v>153</v>
      </c>
      <c r="E1" s="172">
        <f>'选型表'!E2</f>
      </c>
      <c r="F1" s="173" t="s">
        <v>246</v>
      </c>
      <c r="G1" s="521" t="str">
        <f>'选型表'!D3</f>
      </c>
      <c r="H1" s="521"/>
      <c r="I1" s="521"/>
      <c r="J1" s="521"/>
      <c r="K1" s="521"/>
      <c r="L1" s="173" t="s">
        <v>247</v>
      </c>
      <c r="M1" s="172">
        <f>'选型表'!AC3</f>
      </c>
      <c r="N1" s="173" t="s">
        <v>248</v>
      </c>
      <c r="O1" s="522">
        <f>'选型表'!AC5</f>
      </c>
      <c r="P1" s="522"/>
      <c r="Q1" s="462" t="s">
        <v>249</v>
      </c>
      <c r="R1" s="62"/>
      <c r="S1" s="62"/>
      <c r="T1" s="62"/>
      <c r="U1" s="62"/>
      <c r="V1" s="62"/>
      <c r="W1" s="62"/>
      <c r="X1" s="62"/>
      <c r="Y1" s="62"/>
      <c r="Z1" s="62"/>
    </row>
    <row r="2" spans="1:26" s="47" customFormat="1" ht="18.75" customHeight="1">
      <c r="A2" s="50" t="s">
        <v>33</v>
      </c>
      <c r="B2" s="51" t="s">
        <v>250</v>
      </c>
      <c r="C2" s="523" t="s">
        <v>251</v>
      </c>
      <c r="D2" s="524"/>
      <c r="E2" s="524"/>
      <c r="F2" s="524"/>
      <c r="G2" s="524"/>
      <c r="H2" s="524"/>
      <c r="I2" s="524"/>
      <c r="J2" s="524"/>
      <c r="K2" s="524"/>
      <c r="L2" s="524"/>
      <c r="M2" s="524"/>
      <c r="N2" s="524"/>
      <c r="O2" s="524"/>
      <c r="P2" s="525"/>
      <c r="Q2" s="462"/>
      <c r="R2" s="63"/>
      <c r="S2" s="63"/>
      <c r="T2" s="63"/>
      <c r="U2" s="63"/>
      <c r="V2" s="63"/>
      <c r="W2" s="63"/>
      <c r="X2" s="63"/>
      <c r="Y2" s="63"/>
      <c r="Z2" s="63"/>
    </row>
    <row r="3" spans="1:26" s="47" customFormat="1" ht="30" customHeight="1">
      <c r="A3" s="52">
        <v>1</v>
      </c>
      <c r="B3" s="53" t="s">
        <v>252</v>
      </c>
      <c r="C3" s="174" t="s">
        <v>253</v>
      </c>
      <c r="D3" s="526"/>
      <c r="E3" s="526"/>
      <c r="F3" s="526"/>
      <c r="G3" s="527"/>
      <c r="H3" s="528"/>
      <c r="I3" s="529"/>
      <c r="J3" s="530"/>
      <c r="K3" s="526"/>
      <c r="L3" s="526"/>
      <c r="M3" s="526"/>
      <c r="N3" s="526"/>
      <c r="O3" s="526"/>
      <c r="P3" s="531"/>
      <c r="Q3" s="462"/>
      <c r="R3" s="63"/>
      <c r="S3" s="63"/>
      <c r="T3" s="63"/>
      <c r="U3" s="63"/>
      <c r="V3" s="63"/>
      <c r="W3" s="63"/>
      <c r="X3" s="63"/>
      <c r="Y3" s="63"/>
      <c r="Z3" s="63"/>
    </row>
    <row r="4" spans="1:26" s="47" customFormat="1" ht="18" customHeight="1">
      <c r="A4" s="561">
        <v>2</v>
      </c>
      <c r="B4" s="532" t="s">
        <v>254</v>
      </c>
      <c r="C4" s="175" t="s">
        <v>255</v>
      </c>
      <c r="D4" s="526"/>
      <c r="E4" s="526"/>
      <c r="F4" s="526"/>
      <c r="G4" s="526"/>
      <c r="H4" s="526"/>
      <c r="I4" s="526"/>
      <c r="J4" s="538" t="s">
        <v>256</v>
      </c>
      <c r="K4" s="539"/>
      <c r="L4" s="539"/>
      <c r="M4" s="539"/>
      <c r="N4" s="539"/>
      <c r="O4" s="539"/>
      <c r="P4" s="540"/>
      <c r="Q4" s="462"/>
      <c r="R4" s="63"/>
      <c r="S4" s="63"/>
      <c r="T4" s="63"/>
      <c r="U4" s="63"/>
      <c r="V4" s="63"/>
      <c r="W4" s="63"/>
      <c r="X4" s="63"/>
      <c r="Y4" s="63"/>
      <c r="Z4" s="63"/>
    </row>
    <row r="5" spans="1:26" s="47" customFormat="1" ht="18" customHeight="1">
      <c r="A5" s="562"/>
      <c r="B5" s="533"/>
      <c r="C5" s="174" t="s">
        <v>257</v>
      </c>
      <c r="D5" s="526" t="inlineStr">
        <is>
          <t>加长节无润滑的挠性膜片联轴器</t>
        </is>
      </c>
      <c r="E5" s="526"/>
      <c r="F5" s="526"/>
      <c r="G5" s="526"/>
      <c r="H5" s="526"/>
      <c r="I5" s="526"/>
      <c r="J5" s="541"/>
      <c r="K5" s="542"/>
      <c r="L5" s="542"/>
      <c r="M5" s="542"/>
      <c r="N5" s="542"/>
      <c r="O5" s="542"/>
      <c r="P5" s="543"/>
      <c r="Q5" s="462"/>
      <c r="R5" s="63"/>
      <c r="S5" s="63"/>
      <c r="T5" s="63"/>
      <c r="U5" s="63"/>
      <c r="V5" s="63"/>
      <c r="W5" s="63"/>
      <c r="X5" s="63"/>
      <c r="Y5" s="63"/>
      <c r="Z5" s="63"/>
    </row>
    <row r="6" spans="1:26" s="47" customFormat="1" ht="18" customHeight="1">
      <c r="A6" s="563"/>
      <c r="B6" s="534"/>
      <c r="C6" s="175" t="s">
        <v>258</v>
      </c>
      <c r="D6" s="526" t="inlineStr">
        <is>
          <t>宜带盘车开门结构</t>
        </is>
      </c>
      <c r="E6" s="526"/>
      <c r="F6" s="526"/>
      <c r="G6" s="526"/>
      <c r="H6" s="526"/>
      <c r="I6" s="526"/>
      <c r="J6" s="530"/>
      <c r="K6" s="526"/>
      <c r="L6" s="526"/>
      <c r="M6" s="526"/>
      <c r="N6" s="526"/>
      <c r="O6" s="526"/>
      <c r="P6" s="531"/>
      <c r="Q6" s="462"/>
      <c r="R6" s="63"/>
      <c r="S6" s="63"/>
      <c r="T6" s="63"/>
      <c r="U6" s="63"/>
      <c r="V6" s="63"/>
      <c r="W6" s="63"/>
      <c r="X6" s="63"/>
      <c r="Y6" s="63"/>
      <c r="Z6" s="63"/>
    </row>
    <row r="7" spans="1:26" s="47" customFormat="1" ht="18" customHeight="1">
      <c r="A7" s="54">
        <v>3</v>
      </c>
      <c r="B7" s="55" t="s">
        <v>78</v>
      </c>
      <c r="C7" s="174" t="s">
        <v>259</v>
      </c>
      <c r="D7" s="526"/>
      <c r="E7" s="526"/>
      <c r="F7" s="526"/>
      <c r="G7" s="526"/>
      <c r="H7" s="526"/>
      <c r="I7" s="526"/>
      <c r="J7" s="527" t="s">
        <v>260</v>
      </c>
      <c r="K7" s="528"/>
      <c r="L7" s="528"/>
      <c r="M7" s="528"/>
      <c r="N7" s="528"/>
      <c r="O7" s="528"/>
      <c r="P7" s="535"/>
      <c r="Q7" s="63"/>
      <c r="R7" s="63"/>
      <c r="S7" s="566" t="s">
        <v>176</v>
      </c>
      <c r="T7" s="566"/>
      <c r="U7" s="566"/>
      <c r="V7" s="566"/>
      <c r="W7" s="566"/>
      <c r="X7" s="63"/>
      <c r="Y7" s="63"/>
      <c r="Z7" s="63"/>
    </row>
    <row r="8" spans="1:26" s="47" customFormat="1" ht="18" customHeight="1">
      <c r="A8" s="561">
        <v>4</v>
      </c>
      <c r="B8" s="532" t="s">
        <v>261</v>
      </c>
      <c r="C8" s="175" t="s">
        <v>262</v>
      </c>
      <c r="D8" s="526"/>
      <c r="E8" s="526"/>
      <c r="F8" s="526"/>
      <c r="G8" s="526"/>
      <c r="H8" s="526"/>
      <c r="I8" s="526"/>
      <c r="J8" s="538" t="s">
        <v>263</v>
      </c>
      <c r="K8" s="539"/>
      <c r="L8" s="539"/>
      <c r="M8" s="539"/>
      <c r="N8" s="539"/>
      <c r="O8" s="539"/>
      <c r="P8" s="540"/>
      <c r="S8" s="566"/>
      <c r="T8" s="566"/>
      <c r="U8" s="566"/>
      <c r="V8" s="566"/>
      <c r="W8" s="566"/>
    </row>
    <row r="9" spans="1:26" s="47" customFormat="1" ht="18" customHeight="1">
      <c r="A9" s="562"/>
      <c r="B9" s="534"/>
      <c r="C9" s="175" t="s">
        <v>264</v>
      </c>
      <c r="D9" s="526"/>
      <c r="E9" s="526"/>
      <c r="F9" s="526"/>
      <c r="G9" s="526"/>
      <c r="H9" s="526"/>
      <c r="I9" s="526"/>
      <c r="J9" s="541"/>
      <c r="K9" s="542"/>
      <c r="L9" s="542"/>
      <c r="M9" s="542"/>
      <c r="N9" s="542"/>
      <c r="O9" s="542"/>
      <c r="P9" s="543"/>
      <c r="S9" s="566"/>
      <c r="T9" s="566"/>
      <c r="U9" s="566"/>
      <c r="V9" s="566"/>
      <c r="W9" s="566"/>
    </row>
    <row r="10" spans="1:26" s="47" customFormat="1" ht="18" customHeight="1">
      <c r="A10" s="562"/>
      <c r="B10" s="533" t="s">
        <v>265</v>
      </c>
      <c r="C10" s="175" t="s">
        <v>262</v>
      </c>
      <c r="D10" s="526"/>
      <c r="E10" s="526"/>
      <c r="F10" s="526"/>
      <c r="G10" s="526"/>
      <c r="H10" s="526"/>
      <c r="I10" s="526"/>
      <c r="J10" s="538" t="s">
        <v>266</v>
      </c>
      <c r="K10" s="539"/>
      <c r="L10" s="539"/>
      <c r="M10" s="539"/>
      <c r="N10" s="539"/>
      <c r="O10" s="539"/>
      <c r="P10" s="540"/>
    </row>
    <row r="11" spans="1:26" s="47" customFormat="1" ht="18" customHeight="1">
      <c r="A11" s="563"/>
      <c r="B11" s="534"/>
      <c r="C11" s="175" t="s">
        <v>264</v>
      </c>
      <c r="D11" s="526"/>
      <c r="E11" s="526"/>
      <c r="F11" s="526"/>
      <c r="G11" s="526"/>
      <c r="H11" s="526"/>
      <c r="I11" s="526"/>
      <c r="J11" s="541"/>
      <c r="K11" s="542"/>
      <c r="L11" s="542"/>
      <c r="M11" s="542"/>
      <c r="N11" s="542"/>
      <c r="O11" s="542"/>
      <c r="P11" s="543"/>
    </row>
    <row r="12" spans="1:26" s="47" customFormat="1" ht="18" customHeight="1">
      <c r="A12" s="561">
        <v>5</v>
      </c>
      <c r="B12" s="532" t="s">
        <v>76</v>
      </c>
      <c r="C12" s="174" t="s">
        <v>267</v>
      </c>
      <c r="D12" s="528" t="s">
        <v>268</v>
      </c>
      <c r="E12" s="528"/>
      <c r="F12" s="528"/>
      <c r="G12" s="528"/>
      <c r="H12" s="528"/>
      <c r="I12" s="528"/>
      <c r="J12" s="538" t="s">
        <v>269</v>
      </c>
      <c r="K12" s="539"/>
      <c r="L12" s="539"/>
      <c r="M12" s="539"/>
      <c r="N12" s="539"/>
      <c r="O12" s="539"/>
      <c r="P12" s="540"/>
      <c r="Q12" s="63"/>
      <c r="R12" s="63"/>
      <c r="S12" s="63"/>
      <c r="T12" s="63"/>
      <c r="U12" s="63"/>
      <c r="V12" s="63"/>
      <c r="W12" s="63"/>
      <c r="X12" s="63"/>
      <c r="Y12" s="63"/>
      <c r="Z12" s="63"/>
    </row>
    <row r="13" spans="1:26" s="47" customFormat="1" ht="18" customHeight="1">
      <c r="A13" s="563"/>
      <c r="B13" s="534"/>
      <c r="C13" s="174" t="s">
        <v>270</v>
      </c>
      <c r="D13" s="526"/>
      <c r="E13" s="526"/>
      <c r="F13" s="526"/>
      <c r="G13" s="526"/>
      <c r="H13" s="526"/>
      <c r="I13" s="526"/>
      <c r="J13" s="541"/>
      <c r="K13" s="542"/>
      <c r="L13" s="542"/>
      <c r="M13" s="542"/>
      <c r="N13" s="542"/>
      <c r="O13" s="542"/>
      <c r="P13" s="543"/>
      <c r="Q13" s="63"/>
      <c r="R13" s="63"/>
      <c r="S13" s="63"/>
      <c r="T13" s="63"/>
      <c r="U13" s="63"/>
      <c r="V13" s="63"/>
      <c r="W13" s="63"/>
      <c r="X13" s="63"/>
      <c r="Y13" s="63"/>
      <c r="Z13" s="63"/>
    </row>
    <row r="14" spans="1:26" s="47" customFormat="1" ht="18" customHeight="1">
      <c r="A14" s="561">
        <v>6</v>
      </c>
      <c r="B14" s="532" t="s">
        <v>271</v>
      </c>
      <c r="C14" s="174" t="s">
        <v>272</v>
      </c>
      <c r="D14" s="536"/>
      <c r="E14" s="536"/>
      <c r="F14" s="536"/>
      <c r="G14" s="536"/>
      <c r="H14" s="536"/>
      <c r="I14" s="536"/>
      <c r="J14" s="530"/>
      <c r="K14" s="526"/>
      <c r="L14" s="526"/>
      <c r="M14" s="526"/>
      <c r="N14" s="526"/>
      <c r="O14" s="526"/>
      <c r="P14" s="531"/>
      <c r="Q14" s="63"/>
      <c r="R14" s="63"/>
      <c r="S14" s="63"/>
      <c r="T14" s="63"/>
      <c r="U14" s="63"/>
      <c r="V14" s="63"/>
      <c r="W14" s="63"/>
      <c r="X14" s="63"/>
      <c r="Y14" s="63"/>
      <c r="Z14" s="63"/>
    </row>
    <row r="15" spans="1:26" s="47" customFormat="1" ht="18" customHeight="1">
      <c r="A15" s="562"/>
      <c r="B15" s="533"/>
      <c r="C15" s="174" t="s">
        <v>273</v>
      </c>
      <c r="D15" s="536"/>
      <c r="E15" s="536"/>
      <c r="F15" s="536"/>
      <c r="G15" s="536"/>
      <c r="H15" s="536"/>
      <c r="I15" s="536"/>
      <c r="J15" s="530"/>
      <c r="K15" s="526"/>
      <c r="L15" s="526"/>
      <c r="M15" s="526"/>
      <c r="N15" s="526"/>
      <c r="O15" s="526"/>
      <c r="P15" s="531"/>
      <c r="Q15" s="63"/>
      <c r="R15" s="63"/>
      <c r="S15" s="63"/>
      <c r="T15" s="63"/>
      <c r="U15" s="63"/>
      <c r="V15" s="63"/>
      <c r="W15" s="63"/>
      <c r="X15" s="63"/>
      <c r="Y15" s="63"/>
      <c r="Z15" s="63"/>
    </row>
    <row r="16" spans="1:26" s="47" customFormat="1" ht="18" customHeight="1">
      <c r="A16" s="562"/>
      <c r="B16" s="533"/>
      <c r="C16" s="174" t="s">
        <v>274</v>
      </c>
      <c r="D16" s="536"/>
      <c r="E16" s="536"/>
      <c r="F16" s="536"/>
      <c r="G16" s="536"/>
      <c r="H16" s="536"/>
      <c r="I16" s="536"/>
      <c r="J16" s="527" t="s">
        <v>275</v>
      </c>
      <c r="K16" s="528"/>
      <c r="L16" s="528"/>
      <c r="M16" s="528"/>
      <c r="N16" s="528"/>
      <c r="O16" s="528"/>
      <c r="P16" s="535"/>
      <c r="Q16" s="63"/>
      <c r="R16" s="63"/>
      <c r="S16" s="63"/>
      <c r="T16" s="63"/>
      <c r="U16" s="63"/>
      <c r="V16" s="63"/>
      <c r="W16" s="63"/>
      <c r="X16" s="63"/>
      <c r="Y16" s="63"/>
      <c r="Z16" s="63"/>
    </row>
    <row r="17" spans="1:26" s="47" customFormat="1" ht="18" customHeight="1">
      <c r="A17" s="562"/>
      <c r="B17" s="533"/>
      <c r="C17" s="174" t="s">
        <v>276</v>
      </c>
      <c r="D17" s="536"/>
      <c r="E17" s="536"/>
      <c r="F17" s="536"/>
      <c r="G17" s="536"/>
      <c r="H17" s="536"/>
      <c r="I17" s="536"/>
      <c r="J17" s="527"/>
      <c r="K17" s="528"/>
      <c r="L17" s="528"/>
      <c r="M17" s="528"/>
      <c r="N17" s="528"/>
      <c r="O17" s="528"/>
      <c r="P17" s="535"/>
      <c r="Q17" s="63"/>
      <c r="R17" s="63"/>
      <c r="S17" s="63"/>
      <c r="T17" s="63"/>
      <c r="U17" s="63"/>
      <c r="V17" s="63"/>
      <c r="W17" s="63"/>
      <c r="X17" s="63"/>
      <c r="Y17" s="63"/>
      <c r="Z17" s="63"/>
    </row>
    <row r="18" spans="1:26" s="47" customFormat="1" ht="18" customHeight="1">
      <c r="A18" s="562"/>
      <c r="B18" s="533"/>
      <c r="C18" s="174" t="s">
        <v>277</v>
      </c>
      <c r="D18" s="536" t="inlineStr">
        <is>
          <t>如有规定,应进行高速动平衡试验。</t>
        </is>
      </c>
      <c r="E18" s="536"/>
      <c r="F18" s="536"/>
      <c r="G18" s="536"/>
      <c r="H18" s="536"/>
      <c r="I18" s="536"/>
      <c r="J18" s="530"/>
      <c r="K18" s="526"/>
      <c r="L18" s="526"/>
      <c r="M18" s="526"/>
      <c r="N18" s="526"/>
      <c r="O18" s="526"/>
      <c r="P18" s="531"/>
      <c r="Q18" s="63"/>
      <c r="R18" s="63"/>
      <c r="S18" s="63"/>
      <c r="T18" s="63"/>
      <c r="U18" s="63"/>
      <c r="V18" s="63"/>
      <c r="W18" s="63"/>
      <c r="X18" s="63"/>
      <c r="Y18" s="63"/>
      <c r="Z18" s="63"/>
    </row>
    <row r="19" spans="1:26" s="47" customFormat="1" ht="18" customHeight="1">
      <c r="A19" s="562"/>
      <c r="B19" s="533"/>
      <c r="C19" s="174" t="s">
        <v>278</v>
      </c>
      <c r="D19" s="536"/>
      <c r="E19" s="536"/>
      <c r="F19" s="536"/>
      <c r="G19" s="536"/>
      <c r="H19" s="536"/>
      <c r="I19" s="536"/>
      <c r="J19" s="527" t="s">
        <v>279</v>
      </c>
      <c r="K19" s="528"/>
      <c r="L19" s="528"/>
      <c r="M19" s="528"/>
      <c r="N19" s="528"/>
      <c r="O19" s="528"/>
      <c r="P19" s="535"/>
      <c r="Q19" s="63"/>
      <c r="R19" s="63"/>
      <c r="S19" s="63"/>
      <c r="T19" s="63"/>
      <c r="U19" s="63"/>
      <c r="V19" s="63"/>
      <c r="W19" s="63"/>
      <c r="X19" s="63"/>
      <c r="Y19" s="63"/>
      <c r="Z19" s="63"/>
    </row>
    <row r="20" spans="1:26" s="47" customFormat="1" ht="18" customHeight="1">
      <c r="A20" s="562"/>
      <c r="B20" s="533"/>
      <c r="C20" s="174" t="s">
        <v>280</v>
      </c>
      <c r="D20" s="571" t="inlineStr">
        <is>
          <t>要求噪声在距离泵1米处不超过85dB(A)。</t>
        </is>
      </c>
      <c r="E20" s="571"/>
      <c r="F20" s="571"/>
      <c r="G20" s="571"/>
      <c r="H20" s="571"/>
      <c r="I20" s="571"/>
      <c r="J20" s="571"/>
      <c r="K20" s="571"/>
      <c r="L20" s="571"/>
      <c r="M20" s="571"/>
      <c r="N20" s="571"/>
      <c r="O20" s="571"/>
      <c r="P20" s="572"/>
      <c r="Q20" s="63"/>
      <c r="R20" s="63"/>
      <c r="S20" s="63"/>
      <c r="T20" s="63"/>
      <c r="U20" s="63"/>
      <c r="V20" s="63"/>
      <c r="W20" s="63"/>
      <c r="X20" s="63"/>
      <c r="Y20" s="63"/>
      <c r="Z20" s="63"/>
    </row>
    <row r="21" spans="1:26" s="47" customFormat="1" ht="27" customHeight="1">
      <c r="A21" s="562"/>
      <c r="B21" s="533"/>
      <c r="C21" s="174" t="s">
        <v>281</v>
      </c>
      <c r="D21" s="571"/>
      <c r="E21" s="571"/>
      <c r="F21" s="571"/>
      <c r="G21" s="571"/>
      <c r="H21" s="571"/>
      <c r="I21" s="571"/>
      <c r="J21" s="571"/>
      <c r="K21" s="571"/>
      <c r="L21" s="571"/>
      <c r="M21" s="571"/>
      <c r="N21" s="571"/>
      <c r="O21" s="571"/>
      <c r="P21" s="572"/>
      <c r="Q21" s="63"/>
      <c r="R21" s="63"/>
      <c r="S21" s="63"/>
      <c r="T21" s="63"/>
      <c r="U21" s="63"/>
      <c r="V21" s="63"/>
      <c r="W21" s="63"/>
      <c r="X21" s="63"/>
      <c r="Y21" s="63"/>
      <c r="Z21" s="63"/>
    </row>
    <row r="22" spans="1:26" s="47" customFormat="1" ht="18" customHeight="1">
      <c r="A22" s="562"/>
      <c r="B22" s="533"/>
      <c r="C22" s="174" t="s">
        <v>282</v>
      </c>
      <c r="D22" s="571"/>
      <c r="E22" s="571"/>
      <c r="F22" s="571"/>
      <c r="G22" s="571"/>
      <c r="H22" s="571"/>
      <c r="I22" s="571"/>
      <c r="J22" s="571"/>
      <c r="K22" s="571"/>
      <c r="L22" s="571"/>
      <c r="M22" s="571"/>
      <c r="N22" s="571"/>
      <c r="O22" s="571"/>
      <c r="P22" s="572"/>
      <c r="Q22" s="63"/>
      <c r="R22" s="63"/>
      <c r="S22" s="63"/>
      <c r="T22" s="63"/>
      <c r="U22" s="63"/>
      <c r="V22" s="63"/>
      <c r="W22" s="63"/>
      <c r="X22" s="63"/>
      <c r="Y22" s="63"/>
      <c r="Z22" s="63"/>
    </row>
    <row r="23" spans="1:26" ht="18" customHeight="1">
      <c r="A23" s="562"/>
      <c r="B23" s="533"/>
      <c r="C23" s="530" t="inlineStr">
        <is>
          <t>材料试验证书</t>
        </is>
      </c>
      <c r="D23" s="526"/>
      <c r="E23" s="526"/>
      <c r="F23" s="526"/>
      <c r="G23" s="526"/>
      <c r="H23" s="526"/>
      <c r="I23" s="526"/>
      <c r="J23" s="526"/>
      <c r="K23" s="526"/>
      <c r="L23" s="526"/>
      <c r="M23" s="526"/>
      <c r="N23" s="526"/>
      <c r="O23" s="526"/>
      <c r="P23" s="531"/>
    </row>
    <row r="24" spans="1:26" ht="18" customHeight="1">
      <c r="A24" s="562"/>
      <c r="B24" s="533"/>
      <c r="C24" s="248" t="s">
        <v>283</v>
      </c>
      <c r="D24" s="558"/>
      <c r="E24" s="559"/>
      <c r="F24" s="559"/>
      <c r="G24" s="559"/>
      <c r="H24" s="559"/>
      <c r="I24" s="559"/>
      <c r="J24" s="559"/>
      <c r="K24" s="559"/>
      <c r="L24" s="559"/>
      <c r="M24" s="559"/>
      <c r="N24" s="559"/>
      <c r="O24" s="559"/>
      <c r="P24" s="560"/>
    </row>
    <row r="25" spans="1:26" ht="18" customHeight="1">
      <c r="A25" s="562"/>
      <c r="B25" s="533"/>
      <c r="C25" s="248" t="s">
        <v>284</v>
      </c>
      <c r="D25" s="558" t="inlineStr">
        <is>
          <t>所有辅助管线的焊接,包括任何密封焊,应进行磁粉探伤或液体着色探伤检查。如果可行应进行X 射线探伤检查以保证承插焊连接装备正确和NPT 连接的密封焊的螺纹啮合正确。</t>
        </is>
      </c>
      <c r="E25" s="559"/>
      <c r="F25" s="559"/>
      <c r="G25" s="559"/>
      <c r="H25" s="559"/>
      <c r="I25" s="559"/>
      <c r="J25" s="559"/>
      <c r="K25" s="559"/>
      <c r="L25" s="559"/>
      <c r="M25" s="559"/>
      <c r="N25" s="559"/>
      <c r="O25" s="559"/>
      <c r="P25" s="560"/>
    </row>
    <row r="26" spans="1:26" ht="18" customHeight="1">
      <c r="A26" s="563"/>
      <c r="B26" s="534"/>
      <c r="C26" s="546" t="s">
        <v>285</v>
      </c>
      <c r="D26" s="547"/>
      <c r="E26" s="547"/>
      <c r="F26" s="547"/>
      <c r="G26" s="547"/>
      <c r="H26" s="547"/>
      <c r="I26" s="547"/>
      <c r="J26" s="547"/>
      <c r="K26" s="547"/>
      <c r="L26" s="547"/>
      <c r="M26" s="547"/>
      <c r="N26" s="547"/>
      <c r="O26" s="547"/>
      <c r="P26" s="548"/>
    </row>
    <row r="27" spans="1:26" ht="50.4" customHeight="1">
      <c r="A27" s="564">
        <v>7</v>
      </c>
      <c r="B27" s="537" t="s">
        <v>286</v>
      </c>
      <c r="C27" s="530" t="inlineStr">
        <is>
          <t>泵; 驱动机; 联轴器及护罩; 皮带轮及护罩; 润滑系统; 地脚螺栓; 底座; 辅助管路系统; 变频器; 仪表盘、柜; 电气盘、柜; 监控仪表; 随机配件(附清单); 两年操作备件(附清单); 变速器(如果需要); 专用工具(如有); 与买方连接的配对法兰、螺栓、螺母、垫片; 检验和试验合格证; 安装、使用说明书; 安装图纸等</t>
        </is>
      </c>
      <c r="D27" s="526"/>
      <c r="E27" s="526"/>
      <c r="F27" s="526"/>
      <c r="G27" s="526"/>
      <c r="H27" s="526"/>
      <c r="I27" s="526"/>
      <c r="J27" s="526"/>
      <c r="K27" s="526"/>
      <c r="L27" s="526"/>
      <c r="M27" s="526"/>
      <c r="N27" s="526"/>
      <c r="O27" s="526"/>
      <c r="P27" s="531"/>
    </row>
    <row r="28" spans="1:26" ht="27.9" customHeight="1">
      <c r="A28" s="564"/>
      <c r="B28" s="537"/>
      <c r="C28" s="249" t="s">
        <v>287</v>
      </c>
      <c r="D28" s="549"/>
      <c r="E28" s="550"/>
      <c r="F28" s="550"/>
      <c r="G28" s="550"/>
      <c r="H28" s="550"/>
      <c r="I28" s="550"/>
      <c r="J28" s="550"/>
      <c r="K28" s="550"/>
      <c r="L28" s="550"/>
      <c r="M28" s="550"/>
      <c r="N28" s="550"/>
      <c r="O28" s="550"/>
      <c r="P28" s="551"/>
    </row>
    <row r="29" spans="1:26" ht="18" customHeight="1">
      <c r="A29" s="564"/>
      <c r="B29" s="537"/>
      <c r="C29" s="249" t="s">
        <v>288</v>
      </c>
      <c r="D29" s="552"/>
      <c r="E29" s="553"/>
      <c r="F29" s="553"/>
      <c r="G29" s="553"/>
      <c r="H29" s="553"/>
      <c r="I29" s="553"/>
      <c r="J29" s="553"/>
      <c r="K29" s="553"/>
      <c r="L29" s="553"/>
      <c r="M29" s="553"/>
      <c r="N29" s="553"/>
      <c r="O29" s="553"/>
      <c r="P29" s="554"/>
    </row>
    <row r="30" spans="1:26" ht="30" customHeight="1">
      <c r="A30" s="52">
        <v>8</v>
      </c>
      <c r="B30" s="53" t="s">
        <v>289</v>
      </c>
      <c r="C30" s="555" t="inlineStr">
        <is>
          <t>检验和试验合格证；安装、使用说明书；安装图纸等。装箱资料应至少包括：装箱单(应标明装置的附件、备件)；出厂试验报告；合格证；使用说明书。</t>
        </is>
      </c>
      <c r="D30" s="536"/>
      <c r="E30" s="536"/>
      <c r="F30" s="536"/>
      <c r="G30" s="536"/>
      <c r="H30" s="536"/>
      <c r="I30" s="536"/>
      <c r="J30" s="536"/>
      <c r="K30" s="536"/>
      <c r="L30" s="536"/>
      <c r="M30" s="536"/>
      <c r="N30" s="536"/>
      <c r="O30" s="536"/>
      <c r="P30" s="556"/>
    </row>
    <row r="31" spans="1:26" ht="29.1" customHeight="1">
      <c r="A31" s="54">
        <v>9</v>
      </c>
      <c r="B31" s="55" t="s">
        <v>290</v>
      </c>
      <c r="C31" s="530" t="inlineStr">
        <is>
          <t xml:space="preserve">1. 用铸铁、碳钢和合金钢制成的设备如泵、压缩机、电动机、电器设备、成套设备、控制盘、仪表等应根据相关标准的要求在卖方的车间进行涂漆。如果采用卖方的涂漆规定，卖方的涂漆规定应提交给买方确认。
2. 对散件供货的碳钢管道及管件应在出厂前至少进行外表面底漆喷涂及进行相关防护。
3. 卖方应提供至少5年的涂漆保护担保。
4. 涂漆表面的最终颜色应根据买方的要求完成（面漆色标按买方要求）。
5. 将要进行保温或保冷的设备、容器、储罐、管线等，不论在底板上组装完后发运，还是散件供货发运，都应根据涂漆工程规定在卖方的车间进行表面预处理并涂以底漆。
6. 动设备及成套供货的集成单元：表面处理、底漆、中间漆、面漆均由制造厂完成。所有设备、管道和其他部件在涂漆前都必须进行表面处理，表面处理等级应至少达到Sa2.5级；当无法进行喷砂除锈时，可进行手工和动力工具除锈，级别应达到St3级。
7. 不锈钢如需要涂覆时，其涂料中氯离子的含量应小于30ppm。</t>
        </is>
      </c>
      <c r="D31" s="526"/>
      <c r="E31" s="526"/>
      <c r="F31" s="526"/>
      <c r="G31" s="526"/>
      <c r="H31" s="526"/>
      <c r="I31" s="557"/>
      <c r="J31" s="527" t="s">
        <v>291</v>
      </c>
      <c r="K31" s="528"/>
      <c r="L31" s="528"/>
      <c r="M31" s="528"/>
      <c r="N31" s="528"/>
      <c r="O31" s="528"/>
      <c r="P31" s="535"/>
    </row>
    <row r="32" spans="1:26" ht="18" customHeight="1">
      <c r="A32" s="54">
        <v>10</v>
      </c>
      <c r="B32" s="55" t="s">
        <v>292</v>
      </c>
      <c r="C32" s="544" t="inlineStr">
        <is>
          <t xml:space="preserve">1. 包装应满足室外放置6个月以上的要求。
2. 关于转动设备和机器在运输、交付、短期和长期不工作下保存的详细步骤应在第一版文件中提供。保护转动设备和机器用润滑剂应能在不拆卸机器的情况下除去。</t>
        </is>
      </c>
      <c r="D32" s="545"/>
      <c r="E32" s="545"/>
      <c r="F32" s="545"/>
      <c r="G32" s="545"/>
      <c r="H32" s="545"/>
      <c r="I32" s="545"/>
      <c r="J32" s="546" t="s">
        <v>293</v>
      </c>
      <c r="K32" s="547"/>
      <c r="L32" s="547"/>
      <c r="M32" s="547"/>
      <c r="N32" s="547"/>
      <c r="O32" s="547"/>
      <c r="P32" s="548"/>
    </row>
    <row r="33" spans="1:16" ht="18" customHeight="1">
      <c r="A33" s="54">
        <v>11</v>
      </c>
      <c r="B33" s="55" t="s">
        <v>294</v>
      </c>
      <c r="C33" s="546" t="s">
        <v>295</v>
      </c>
      <c r="D33" s="547"/>
      <c r="E33" s="547"/>
      <c r="F33" s="547"/>
      <c r="G33" s="547"/>
      <c r="H33" s="547"/>
      <c r="I33" s="547"/>
      <c r="J33" s="547"/>
      <c r="K33" s="547"/>
      <c r="L33" s="547"/>
      <c r="M33" s="547"/>
      <c r="N33" s="547"/>
      <c r="O33" s="547"/>
      <c r="P33" s="548"/>
    </row>
    <row r="34" spans="1:16" ht="18" customHeight="1">
      <c r="A34" s="56">
        <v>12</v>
      </c>
      <c r="B34" s="57" t="s">
        <v>296</v>
      </c>
      <c r="C34" s="568" t="s">
        <v>297</v>
      </c>
      <c r="D34" s="569"/>
      <c r="E34" s="569"/>
      <c r="F34" s="569"/>
      <c r="G34" s="569"/>
      <c r="H34" s="569"/>
      <c r="I34" s="569"/>
      <c r="J34" s="568" t="s">
        <v>298</v>
      </c>
      <c r="K34" s="569"/>
      <c r="L34" s="569"/>
      <c r="M34" s="569"/>
      <c r="N34" s="569"/>
      <c r="O34" s="569"/>
      <c r="P34" s="570"/>
    </row>
    <row r="35" spans="1:16" ht="1.5" customHeight="1">
      <c r="D35" s="567"/>
      <c r="E35" s="567"/>
      <c r="F35" s="567"/>
      <c r="G35" s="567"/>
      <c r="H35" s="567"/>
      <c r="I35" s="567"/>
      <c r="J35" s="567"/>
      <c r="K35" s="567"/>
      <c r="L35" s="567"/>
      <c r="M35" s="567"/>
      <c r="N35" s="567"/>
      <c r="O35" s="567"/>
      <c r="P35" s="567"/>
    </row>
    <row r="36" spans="1:16">
      <c r="I36" s="27" t="s">
        <v>176</v>
      </c>
    </row>
    <row r="39" spans="1:16">
      <c r="C39" s="58"/>
    </row>
    <row r="40" spans="1:16">
      <c r="C40" s="58"/>
    </row>
    <row r="41" spans="1:16">
      <c r="D41" s="59"/>
      <c r="E41" s="59"/>
      <c r="F41" s="59"/>
      <c r="G41" s="59"/>
      <c r="H41" s="59"/>
      <c r="I41" s="59"/>
      <c r="J41" s="59"/>
      <c r="K41" s="59"/>
      <c r="L41" s="59"/>
      <c r="M41" s="59"/>
      <c r="N41" s="59"/>
      <c r="O41" s="59"/>
    </row>
    <row r="42" spans="1:16">
      <c r="D42" s="59"/>
      <c r="E42" s="59"/>
      <c r="F42" s="59"/>
      <c r="G42" s="59"/>
      <c r="H42" s="59"/>
      <c r="I42" s="59"/>
      <c r="J42" s="59"/>
      <c r="K42" s="59"/>
      <c r="L42" s="59"/>
      <c r="M42" s="59"/>
      <c r="N42" s="59"/>
      <c r="O42" s="59"/>
    </row>
    <row r="43" spans="1:16">
      <c r="D43" s="59"/>
      <c r="E43" s="59"/>
      <c r="F43" s="59"/>
      <c r="G43" s="59"/>
      <c r="H43" s="59"/>
      <c r="I43" s="59"/>
      <c r="J43" s="59"/>
      <c r="K43" s="59"/>
      <c r="L43" s="59"/>
      <c r="M43" s="59"/>
      <c r="N43" s="59"/>
      <c r="O43" s="59"/>
    </row>
    <row r="44" spans="1:16" ht="17.25" customHeight="1">
      <c r="D44" s="59"/>
      <c r="E44" s="565"/>
      <c r="F44" s="565"/>
      <c r="G44" s="60"/>
      <c r="H44" s="61"/>
      <c r="I44" s="61"/>
      <c r="J44" s="61"/>
      <c r="K44" s="61"/>
      <c r="L44" s="61"/>
      <c r="M44" s="59"/>
      <c r="N44" s="59"/>
      <c r="O44" s="59"/>
    </row>
    <row r="45" spans="1:16" ht="17.25" customHeight="1">
      <c r="D45" s="59"/>
      <c r="E45" s="565"/>
      <c r="F45" s="565"/>
      <c r="G45" s="60"/>
      <c r="H45" s="61"/>
      <c r="I45" s="61"/>
      <c r="J45" s="61"/>
      <c r="K45" s="61"/>
      <c r="L45" s="61"/>
      <c r="M45" s="59"/>
      <c r="N45" s="59"/>
      <c r="O45" s="59"/>
    </row>
    <row r="46" spans="1:16" ht="17.25" customHeight="1">
      <c r="D46" s="59"/>
      <c r="E46" s="565"/>
      <c r="F46" s="565"/>
      <c r="G46" s="60"/>
      <c r="H46" s="61"/>
      <c r="I46" s="61"/>
      <c r="J46" s="61"/>
      <c r="K46" s="61"/>
      <c r="L46" s="61"/>
      <c r="M46" s="59"/>
      <c r="N46" s="59"/>
      <c r="O46" s="59"/>
    </row>
    <row r="47" spans="1:16" ht="17.25" customHeight="1">
      <c r="D47" s="59"/>
      <c r="E47" s="565"/>
      <c r="F47" s="565"/>
      <c r="G47" s="60"/>
      <c r="H47" s="61"/>
      <c r="I47" s="61"/>
      <c r="J47" s="61"/>
      <c r="K47" s="61"/>
      <c r="L47" s="61"/>
      <c r="M47" s="59"/>
      <c r="N47" s="59"/>
      <c r="O47" s="59"/>
    </row>
    <row r="48" spans="1:16" ht="17.25" customHeight="1">
      <c r="D48" s="59"/>
      <c r="E48" s="565"/>
      <c r="F48" s="565"/>
      <c r="G48" s="60"/>
      <c r="H48" s="61"/>
      <c r="I48" s="61"/>
      <c r="J48" s="61"/>
      <c r="K48" s="61"/>
      <c r="L48" s="61"/>
      <c r="M48" s="59"/>
      <c r="N48" s="59"/>
      <c r="O48" s="59"/>
    </row>
    <row r="49" spans="4:15" ht="17.25" customHeight="1">
      <c r="D49" s="59"/>
      <c r="E49" s="565"/>
      <c r="F49" s="565"/>
      <c r="G49" s="60"/>
      <c r="H49" s="61"/>
      <c r="I49" s="61"/>
      <c r="J49" s="61"/>
      <c r="K49" s="61"/>
      <c r="L49" s="61"/>
      <c r="M49" s="59"/>
      <c r="N49" s="59"/>
      <c r="O49" s="59"/>
    </row>
    <row r="50" spans="4:15" ht="17.25" customHeight="1">
      <c r="D50" s="59"/>
      <c r="E50" s="565"/>
      <c r="F50" s="565"/>
      <c r="G50" s="60"/>
      <c r="H50" s="61"/>
      <c r="I50" s="61"/>
      <c r="J50" s="61"/>
      <c r="K50" s="61"/>
      <c r="L50" s="61"/>
      <c r="M50" s="59"/>
      <c r="N50" s="59"/>
      <c r="O50" s="59"/>
    </row>
    <row r="51" spans="4:15">
      <c r="D51" s="59"/>
      <c r="E51" s="59"/>
      <c r="F51" s="59"/>
      <c r="G51" s="59"/>
      <c r="H51" s="59"/>
      <c r="I51" s="59"/>
      <c r="J51" s="59"/>
      <c r="K51" s="59"/>
      <c r="L51" s="59"/>
      <c r="M51" s="59"/>
      <c r="N51" s="59"/>
      <c r="O51" s="59"/>
    </row>
    <row r="52" spans="4:15">
      <c r="D52" s="59"/>
      <c r="E52" s="59"/>
      <c r="F52" s="59"/>
      <c r="G52" s="59"/>
      <c r="H52" s="59"/>
      <c r="I52" s="59"/>
      <c r="J52" s="59"/>
      <c r="K52" s="59"/>
      <c r="L52" s="59"/>
      <c r="M52" s="59"/>
      <c r="N52" s="59"/>
      <c r="O52" s="59"/>
    </row>
    <row r="53" spans="4:15">
      <c r="D53" s="59"/>
      <c r="E53" s="59"/>
      <c r="F53" s="59"/>
      <c r="G53" s="59"/>
      <c r="H53" s="59"/>
      <c r="I53" s="59"/>
      <c r="J53" s="59"/>
      <c r="K53" s="59"/>
      <c r="L53" s="59"/>
      <c r="M53" s="59"/>
      <c r="N53" s="59"/>
      <c r="O53" s="59"/>
    </row>
    <row r="54" spans="4:15">
      <c r="D54" s="59"/>
      <c r="E54" s="59"/>
      <c r="F54" s="59"/>
      <c r="G54" s="59"/>
      <c r="H54" s="59"/>
      <c r="I54" s="59"/>
      <c r="J54" s="59"/>
      <c r="K54" s="59"/>
      <c r="L54" s="59"/>
      <c r="M54" s="59"/>
      <c r="N54" s="59"/>
      <c r="O54" s="59"/>
    </row>
  </sheetData>
  <sheetProtection formatCells="0" formatColumns="0" formatRows="0" insertColumns="0" insertRows="0" insertHyperlinks="0" deleteColumns="0" deleteRows="0" sort="0" autoFilter="0" pivotTables="0"/>
  <mergeCells count="69">
    <mergeCell ref="A27:A29"/>
    <mergeCell ref="E44:F46"/>
    <mergeCell ref="E47:F50"/>
    <mergeCell ref="S7:W9"/>
    <mergeCell ref="J8:P9"/>
    <mergeCell ref="J10:P11"/>
    <mergeCell ref="J12:P13"/>
    <mergeCell ref="D35:P35"/>
    <mergeCell ref="C34:I34"/>
    <mergeCell ref="J34:P34"/>
    <mergeCell ref="J19:P19"/>
    <mergeCell ref="D20:P20"/>
    <mergeCell ref="D21:P21"/>
    <mergeCell ref="D22:P22"/>
    <mergeCell ref="D16:I16"/>
    <mergeCell ref="J16:P16"/>
    <mergeCell ref="B8:B9"/>
    <mergeCell ref="B10:B11"/>
    <mergeCell ref="B12:B13"/>
    <mergeCell ref="B14:B26"/>
    <mergeCell ref="A4:A6"/>
    <mergeCell ref="A8:A11"/>
    <mergeCell ref="A12:A13"/>
    <mergeCell ref="A14:A26"/>
    <mergeCell ref="B27:B29"/>
    <mergeCell ref="J4:P5"/>
    <mergeCell ref="C32:I32"/>
    <mergeCell ref="J32:P32"/>
    <mergeCell ref="C33:P33"/>
    <mergeCell ref="D28:P28"/>
    <mergeCell ref="D29:P29"/>
    <mergeCell ref="C30:P30"/>
    <mergeCell ref="C31:I31"/>
    <mergeCell ref="J31:P31"/>
    <mergeCell ref="C23:P23"/>
    <mergeCell ref="D24:P24"/>
    <mergeCell ref="D25:P25"/>
    <mergeCell ref="C26:P26"/>
    <mergeCell ref="C27:P27"/>
    <mergeCell ref="D19:I19"/>
    <mergeCell ref="D11:I11"/>
    <mergeCell ref="D12:I12"/>
    <mergeCell ref="J17:P17"/>
    <mergeCell ref="D18:I18"/>
    <mergeCell ref="J18:P18"/>
    <mergeCell ref="D13:I13"/>
    <mergeCell ref="D14:I14"/>
    <mergeCell ref="J14:P14"/>
    <mergeCell ref="D15:I15"/>
    <mergeCell ref="J15:P15"/>
    <mergeCell ref="D17:I17"/>
    <mergeCell ref="D7:I7"/>
    <mergeCell ref="J7:P7"/>
    <mergeCell ref="D8:I8"/>
    <mergeCell ref="D9:I9"/>
    <mergeCell ref="D10:I10"/>
    <mergeCell ref="Q1:Q6"/>
    <mergeCell ref="A1:B1"/>
    <mergeCell ref="G1:K1"/>
    <mergeCell ref="O1:P1"/>
    <mergeCell ref="C2:P2"/>
    <mergeCell ref="D3:F3"/>
    <mergeCell ref="G3:I3"/>
    <mergeCell ref="J3:P3"/>
    <mergeCell ref="D4:I4"/>
    <mergeCell ref="D5:I5"/>
    <mergeCell ref="D6:I6"/>
    <mergeCell ref="J6:P6"/>
    <mergeCell ref="B4:B6"/>
  </mergeCells>
  <phoneticPr fontId="58" type="noConversion"/>
  <printOptions horizontalCentered="1"/>
  <pageMargins left="7.8740157480315001E-2" right="7.8740157480315001E-2" top="7.8740157480315001E-2" bottom="7.8740157480315001E-2" header="0.19" footer="0.16"/>
  <pageSetup paperSize="9" scale="81" firstPageNumber="4294963191"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34"/>
  <sheetViews>
    <sheetView tabSelected="1" view="pageBreakPreview" zoomScale="70" zoomScaleNormal="80" zoomScaleSheetLayoutView="70" workbookViewId="0">
      <selection activeCell="A13" sqref="A13:Q13"/>
    </sheetView>
  </sheetViews>
  <sheetFormatPr defaultColWidth="9" defaultRowHeight="16.8"/>
  <cols>
    <col min="1" max="1" width="4.19921875" style="27" customWidth="1"/>
    <col min="2" max="2" width="13.69921875" style="27" customWidth="1"/>
    <col min="3" max="3" width="17" style="25" customWidth="1"/>
    <col min="4" max="4" width="13.5" style="27" customWidth="1"/>
    <col min="5" max="5" width="15.8984375" style="27" customWidth="1"/>
    <col min="6" max="6" width="11.8984375" style="27" customWidth="1"/>
    <col min="7" max="7" width="14.5" style="27" customWidth="1"/>
    <col min="8" max="9" width="10.8984375" style="27" customWidth="1"/>
    <col min="10" max="10" width="13.59765625" style="27" customWidth="1"/>
    <col min="11" max="11" width="11.8984375" style="27" customWidth="1"/>
    <col min="12" max="12" width="8.09765625" style="27" customWidth="1"/>
    <col min="13" max="13" width="9" style="27" customWidth="1"/>
    <col min="14" max="15" width="15.09765625" style="27" customWidth="1"/>
    <col min="16" max="16" width="13.09765625" style="27" customWidth="1"/>
    <col min="17" max="17" width="15.59765625" style="27" customWidth="1"/>
    <col min="18" max="18" width="23.3984375" style="27" customWidth="1"/>
    <col min="19" max="16380" width="9" style="27"/>
  </cols>
  <sheetData>
    <row r="1" spans="1:18" ht="0.9" customHeight="1"/>
    <row r="2" spans="1:18" ht="0.9" customHeight="1"/>
    <row r="3" spans="1:18" s="36" customFormat="1" ht="22.5" customHeight="1">
      <c r="A3" s="573" t="s">
        <v>2</v>
      </c>
      <c r="B3" s="573"/>
      <c r="C3" s="574">
        <f>'选型表'!J2</f>
      </c>
      <c r="D3" s="574"/>
      <c r="E3" s="45"/>
      <c r="F3" s="45"/>
      <c r="G3" s="45"/>
      <c r="H3" s="573"/>
      <c r="I3" s="573"/>
      <c r="J3" s="573"/>
      <c r="K3" s="573"/>
      <c r="L3" s="573"/>
      <c r="M3" s="46"/>
      <c r="N3" s="46"/>
      <c r="O3" s="46"/>
      <c r="P3" s="46"/>
      <c r="Q3" s="46"/>
      <c r="R3" s="462" t="s">
        <v>299</v>
      </c>
    </row>
    <row r="4" spans="1:18" s="37" customFormat="1" ht="44.1" customHeight="1">
      <c r="A4" s="575" t="s">
        <v>300</v>
      </c>
      <c r="B4" s="575"/>
      <c r="C4" s="575"/>
      <c r="D4" s="575"/>
      <c r="E4" s="575"/>
      <c r="F4" s="575"/>
      <c r="G4" s="575"/>
      <c r="H4" s="575"/>
      <c r="I4" s="575"/>
      <c r="J4" s="575"/>
      <c r="K4" s="575"/>
      <c r="L4" s="575"/>
      <c r="M4" s="575"/>
      <c r="N4" s="575"/>
      <c r="O4" s="575"/>
      <c r="P4" s="575"/>
      <c r="Q4" s="575"/>
      <c r="R4" s="462"/>
    </row>
    <row r="5" spans="1:18" s="38" customFormat="1" ht="30" customHeight="1">
      <c r="A5" s="585" t="s">
        <v>33</v>
      </c>
      <c r="B5" s="576" t="s">
        <v>301</v>
      </c>
      <c r="C5" s="588" t="s">
        <v>302</v>
      </c>
      <c r="D5" s="590" t="s">
        <v>303</v>
      </c>
      <c r="E5" s="591" t="s">
        <v>304</v>
      </c>
      <c r="F5" s="591" t="s">
        <v>305</v>
      </c>
      <c r="G5" s="591" t="s">
        <v>306</v>
      </c>
      <c r="H5" s="576" t="s">
        <v>307</v>
      </c>
      <c r="I5" s="576"/>
      <c r="J5" s="576"/>
      <c r="K5" s="576"/>
      <c r="L5" s="576"/>
      <c r="M5" s="576"/>
      <c r="N5" s="576"/>
      <c r="O5" s="576"/>
      <c r="P5" s="576"/>
      <c r="Q5" s="592" t="s">
        <v>74</v>
      </c>
      <c r="R5" s="462"/>
    </row>
    <row r="6" spans="1:18" s="38" customFormat="1" ht="30" customHeight="1">
      <c r="A6" s="585"/>
      <c r="B6" s="576"/>
      <c r="C6" s="588"/>
      <c r="D6" s="590"/>
      <c r="E6" s="591"/>
      <c r="F6" s="591"/>
      <c r="G6" s="591"/>
      <c r="H6" s="577" t="s">
        <v>308</v>
      </c>
      <c r="I6" s="578"/>
      <c r="J6" s="578"/>
      <c r="K6" s="579"/>
      <c r="L6" s="580" t="s">
        <v>309</v>
      </c>
      <c r="M6" s="580"/>
      <c r="N6" s="580"/>
      <c r="O6" s="580"/>
      <c r="P6" s="580"/>
      <c r="Q6" s="592"/>
      <c r="R6" s="462"/>
    </row>
    <row r="7" spans="1:18" s="38" customFormat="1" ht="53.1" customHeight="1">
      <c r="A7" s="586"/>
      <c r="B7" s="587"/>
      <c r="C7" s="589"/>
      <c r="D7" s="580"/>
      <c r="E7" s="590"/>
      <c r="F7" s="590"/>
      <c r="G7" s="590"/>
      <c r="H7" s="254" t="s">
        <v>310</v>
      </c>
      <c r="I7" s="254" t="s">
        <v>311</v>
      </c>
      <c r="J7" s="254" t="s">
        <v>312</v>
      </c>
      <c r="K7" s="254" t="s">
        <v>313</v>
      </c>
      <c r="L7" s="254" t="s">
        <v>314</v>
      </c>
      <c r="M7" s="254" t="s">
        <v>315</v>
      </c>
      <c r="N7" s="254" t="s">
        <v>316</v>
      </c>
      <c r="O7" s="254" t="s">
        <v>317</v>
      </c>
      <c r="P7" s="28" t="s">
        <v>318</v>
      </c>
      <c r="Q7" s="593"/>
      <c r="R7" s="462"/>
    </row>
    <row r="8" spans="1:18" s="39" customFormat="1" ht="63.75" customHeight="1">
      <c r="A8" s="40">
        <v>1</v>
      </c>
      <c r="B8" s="255" t="s">
        <v>319</v>
      </c>
      <c r="C8" s="250"/>
      <c r="D8" s="245" t="inlineStr">
        <is>
          <t>316SS不锈钢</t>
        </is>
      </c>
      <c r="E8" s="245"/>
      <c r="F8" s="245"/>
      <c r="G8" s="245"/>
      <c r="H8" s="251">
        <v>100</v>
      </c>
      <c r="I8" s="251">
        <v>1.6</v>
      </c>
      <c r="J8" s="251"/>
      <c r="K8" s="251"/>
      <c r="L8" s="253"/>
      <c r="M8" s="253"/>
      <c r="N8" s="253"/>
      <c r="O8" s="253"/>
      <c r="P8" s="42"/>
      <c r="Q8" s="44"/>
      <c r="R8" s="462"/>
    </row>
    <row r="9" spans="1:18" s="39" customFormat="1" ht="66.75" customHeight="1">
      <c r="A9" s="40">
        <v>2</v>
      </c>
      <c r="B9" s="255" t="s">
        <v>320</v>
      </c>
      <c r="C9" s="250"/>
      <c r="D9" s="245"/>
      <c r="E9" s="245"/>
      <c r="F9" s="245"/>
      <c r="G9" s="245"/>
      <c r="H9" s="251">
        <v>100</v>
      </c>
      <c r="I9" s="245">
        <v>1.5</v>
      </c>
      <c r="J9" s="245" t="inlineStr">
        <is>
          <t>带外保护套管的万向型双金属温度计</t>
        </is>
      </c>
      <c r="K9" s="245" t="inlineStr">
        <is>
          <t>万向型</t>
        </is>
      </c>
      <c r="L9" s="253"/>
      <c r="M9" s="253"/>
      <c r="N9" s="253"/>
      <c r="O9" s="253"/>
      <c r="P9" s="43"/>
      <c r="Q9" s="44"/>
    </row>
    <row r="10" spans="1:18" s="39" customFormat="1" ht="32.1" customHeight="1">
      <c r="A10" s="40">
        <v>3</v>
      </c>
      <c r="B10" s="255" t="s">
        <v>321</v>
      </c>
      <c r="C10" s="250"/>
      <c r="D10" s="245"/>
      <c r="E10" s="245"/>
      <c r="F10" s="245"/>
      <c r="G10" s="245"/>
      <c r="H10" s="253"/>
      <c r="I10" s="253"/>
      <c r="J10" s="253"/>
      <c r="K10" s="253"/>
      <c r="L10" s="245">
        <v>3</v>
      </c>
      <c r="M10" s="251"/>
      <c r="N10" s="251"/>
      <c r="O10" s="253"/>
      <c r="P10" s="43"/>
      <c r="Q10" s="44"/>
    </row>
    <row r="11" spans="1:18" s="39" customFormat="1" ht="32.1" customHeight="1">
      <c r="A11" s="40">
        <v>4</v>
      </c>
      <c r="B11" s="255" t="s">
        <v>322</v>
      </c>
      <c r="C11" s="250"/>
      <c r="D11" s="245"/>
      <c r="E11" s="245"/>
      <c r="F11" s="245"/>
      <c r="G11" s="245"/>
      <c r="H11" s="253"/>
      <c r="I11" s="253"/>
      <c r="J11" s="253"/>
      <c r="K11" s="253"/>
      <c r="L11" s="251">
        <v>2</v>
      </c>
      <c r="M11" s="252" t="inlineStr">
        <is>
          <t>4~20mA DC 叠加HART 协议通信信号</t>
        </is>
      </c>
      <c r="N11" s="252"/>
      <c r="O11" s="252"/>
      <c r="P11" s="42"/>
      <c r="Q11" s="44"/>
    </row>
    <row r="12" spans="1:18" s="37" customFormat="1" ht="29.1" customHeight="1">
      <c r="A12" s="581" t="inlineStr">
        <is>
          <t>成套单元厂商应负责提供与设计、安装、维护和开停车等相关的所有成套仪表系统文件，所有文件、手册应采用简体中文和/或英文，所有认证、证书复印件、检验和测试报告应提交业主；厂商文件包(VDB)中应包括最终版对应每种供货仪表类型的仪表数据表、计算书、尺寸图、产品技术样本、操作&amp;维修手册等文件。卖方应提供所有仪表的外形尺寸图和计算书等，并提供仪表安装要求；卖方应提供供电和供气消耗清单，并在仪表索引表的power supply列中标出各电磁阀的功率和供电电压；成套厂商有责任提供所有SIF研究需要的相关文件。有API防火要求或SIL认证的阀门必须提供相应的证书；有SIL要求的阀门由阀门厂商出具SIL证书或安全手册；储气罐必须符合我国有关压力容器制造管理规定，并提供相关证书以便办理相关的压力容器使用许可证。卖方应提供有关安全阀的下列数据和资料：规格书(至少应包含型号、数据表、定压数据及计算书)、外形尺寸图及装配结构图、型号和管线支撑位置、冲击载荷、安全阀弹簧按照TSG21-2016标准7.2.3.1.3.3章节的相关证明材料、检验试验报告、产品合格证。材料应至少包括：标定报告、仪表防护认证、仪表防爆认证。安装使用维护说明书、型式试验或出厂试验报告、产品合格证、防爆合格证。</t>
        </is>
      </c>
      <c r="B12" s="582"/>
      <c r="C12" s="582"/>
      <c r="D12" s="582"/>
      <c r="E12" s="582"/>
      <c r="F12" s="582"/>
      <c r="G12" s="582"/>
      <c r="H12" s="582"/>
      <c r="I12" s="582"/>
      <c r="J12" s="582"/>
      <c r="K12" s="582"/>
      <c r="L12" s="582"/>
      <c r="M12" s="582"/>
      <c r="N12" s="582"/>
      <c r="O12" s="582"/>
      <c r="P12" s="582"/>
      <c r="Q12" s="583"/>
    </row>
    <row r="13" spans="1:18" s="37" customFormat="1" ht="23.25" customHeight="1">
      <c r="A13" s="906" t="inlineStr">
        <is>
          <t>所有仪表应能满足当地的环境因素要求，如环境温度、大气压、湿度、腐蚀性等；厂区气象条件、工程地质条件、水文地质条件、大件运输条件、总平面及界区定义图等参见项目12088-0000-00-SPC-1002《设计基础数据》或可研总报告中内容。户外环境：极端最低温度-10.9°C，极端最高温度39.6°C，年平均相对湿度77.6%。室内正常环境：温度18~27°C，相对湿度35%~75%；空调故障异常环境：温度0~45°C，相对湿度20%~95%，连续运行72小时；室内安装设备的腐蚀环境等级应满足GB/T17214.4-2005/IEC60654-4:1987 Class 2。所有露天安装、户外安装的现场仪表设备应适用于冬季低温和腐蚀性环境；所有露天安装、户外安装的电子仪表设备的外壳防护等级最低要求为IP66，执行标准GB4208-2008/IEC60529；室内安装的仪表、系统机柜等设备的最低外壳防护等级要求为IP44；室外仪表盘(柜)最低外壳防护等级要求为IP66(没有IP66等级的应至少满足IP65要求并经过业主许可)；所有露天安装的电子仪表和接线箱应配设挡雨遮阳罩；所有电子仪表的印刷集成电路板应具有防潮和耐环境腐蚀措施；所有室内安装的仪表设备应能够承受室外环境湿度条件。就地仪表防护等级应优先选用IP65，至少满足IP55的防护等级，选用低于IP65等级的须经业主批准。</t>
        </is>
      </c>
      <c r="B13" s="906"/>
      <c r="C13" s="906"/>
      <c r="D13" s="906"/>
      <c r="E13" s="906"/>
      <c r="F13" s="906"/>
      <c r="G13" s="906"/>
      <c r="H13" s="906"/>
      <c r="I13" s="906"/>
      <c r="J13" s="906"/>
      <c r="K13" s="906"/>
      <c r="L13" s="906"/>
      <c r="M13" s="906"/>
      <c r="N13" s="906"/>
      <c r="O13" s="906"/>
      <c r="P13" s="906"/>
      <c r="Q13" s="906"/>
    </row>
    <row r="14" spans="1:18" s="38" customFormat="1">
      <c r="C14" s="41"/>
    </row>
    <row r="15" spans="1:18" s="38" customFormat="1">
      <c r="C15" s="41"/>
    </row>
    <row r="16" spans="1:18" s="38" customFormat="1">
      <c r="C16" s="41"/>
    </row>
    <row r="17" spans="2:16" s="38" customFormat="1">
      <c r="B17" s="584"/>
      <c r="C17" s="584"/>
      <c r="D17" s="584"/>
      <c r="E17" s="584"/>
      <c r="F17" s="584"/>
      <c r="G17" s="584"/>
      <c r="H17" s="584"/>
      <c r="I17" s="584"/>
      <c r="J17" s="584"/>
      <c r="K17" s="584"/>
      <c r="L17" s="584"/>
      <c r="M17" s="584"/>
      <c r="N17" s="584"/>
      <c r="O17" s="584"/>
      <c r="P17" s="584"/>
    </row>
    <row r="18" spans="2:16" s="38" customFormat="1">
      <c r="C18" s="41"/>
    </row>
    <row r="19" spans="2:16" s="38" customFormat="1">
      <c r="C19" s="41"/>
    </row>
    <row r="20" spans="2:16" s="38" customFormat="1">
      <c r="C20" s="41"/>
    </row>
    <row r="21" spans="2:16" s="38" customFormat="1">
      <c r="C21" s="41"/>
    </row>
    <row r="22" spans="2:16" s="38" customFormat="1">
      <c r="C22" s="41"/>
    </row>
    <row r="23" spans="2:16" s="38" customFormat="1">
      <c r="C23" s="41"/>
    </row>
    <row r="24" spans="2:16" s="38" customFormat="1">
      <c r="C24" s="41"/>
    </row>
    <row r="25" spans="2:16" s="38" customFormat="1">
      <c r="C25" s="41"/>
    </row>
    <row r="26" spans="2:16" s="38" customFormat="1">
      <c r="C26" s="41"/>
    </row>
    <row r="27" spans="2:16" s="38" customFormat="1">
      <c r="C27" s="41"/>
    </row>
    <row r="28" spans="2:16" s="38" customFormat="1">
      <c r="C28" s="41"/>
    </row>
    <row r="29" spans="2:16" s="38" customFormat="1">
      <c r="C29" s="41"/>
    </row>
    <row r="30" spans="2:16" s="38" customFormat="1">
      <c r="C30" s="41"/>
    </row>
    <row r="31" spans="2:16" s="38" customFormat="1">
      <c r="C31" s="41"/>
    </row>
    <row r="32" spans="2:16" s="38" customFormat="1">
      <c r="C32" s="41"/>
    </row>
    <row r="33" spans="3:3" s="38" customFormat="1">
      <c r="C33" s="41"/>
    </row>
    <row r="34" spans="3:3" s="38" customFormat="1">
      <c r="C34" s="41"/>
    </row>
  </sheetData>
  <sheetProtection formatCells="0" formatColumns="0" formatRows="0" insertColumns="0" insertRows="0" insertHyperlinks="0" deleteColumns="0" deleteRows="0" sort="0" autoFilter="0" pivotTables="0"/>
  <mergeCells count="19">
    <mergeCell ref="A12:Q12"/>
    <mergeCell ref="A13:Q13"/>
    <mergeCell ref="B17:P17"/>
    <mergeCell ref="A5:A7"/>
    <mergeCell ref="B5:B7"/>
    <mergeCell ref="C5:C7"/>
    <mergeCell ref="D5:D7"/>
    <mergeCell ref="E5:E7"/>
    <mergeCell ref="F5:F7"/>
    <mergeCell ref="G5:G7"/>
    <mergeCell ref="Q5:Q7"/>
    <mergeCell ref="R3:R8"/>
    <mergeCell ref="A3:B3"/>
    <mergeCell ref="C3:D3"/>
    <mergeCell ref="H3:L3"/>
    <mergeCell ref="A4:Q4"/>
    <mergeCell ref="H5:P5"/>
    <mergeCell ref="H6:K6"/>
    <mergeCell ref="L6:P6"/>
  </mergeCells>
  <phoneticPr fontId="58" type="noConversion"/>
  <printOptions horizontalCentered="1"/>
  <pageMargins left="0.118110236220472" right="0.118110236220472" top="0.19" bottom="0.16" header="0.26" footer="0.28000000000000003"/>
  <pageSetup paperSize="9" scale="63" firstPageNumber="4294963191"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3"/>
  <sheetViews>
    <sheetView view="pageBreakPreview" topLeftCell="G7" zoomScaleNormal="85" zoomScaleSheetLayoutView="100" workbookViewId="0">
      <selection activeCell="I20" sqref="I20:M20"/>
    </sheetView>
  </sheetViews>
  <sheetFormatPr defaultColWidth="9" defaultRowHeight="16.8"/>
  <cols>
    <col min="1" max="1" width="6.3984375" style="203" customWidth="1"/>
    <col min="2" max="2" width="11" style="203" customWidth="1"/>
    <col min="3" max="3" width="7.796875" style="204" customWidth="1"/>
    <col min="4" max="4" width="12.3984375" style="204" customWidth="1"/>
    <col min="5" max="5" width="3.69921875" style="203" customWidth="1"/>
    <col min="6" max="6" width="20.5" style="203" customWidth="1"/>
    <col min="7" max="7" width="5.8984375" style="203" customWidth="1"/>
    <col min="8" max="8" width="6" style="203" customWidth="1"/>
    <col min="9" max="10" width="6.3984375" style="203" customWidth="1"/>
    <col min="11" max="11" width="9.09765625" style="203" customWidth="1"/>
    <col min="12" max="12" width="7.5" style="203" customWidth="1"/>
    <col min="13" max="13" width="9.5" style="203" customWidth="1"/>
    <col min="14" max="14" width="8.69921875" style="203" customWidth="1"/>
    <col min="15" max="15" width="10.8984375" style="203" customWidth="1"/>
    <col min="16" max="16" width="5.5" style="203" customWidth="1"/>
    <col min="17" max="17" width="6.19921875" style="203" customWidth="1"/>
    <col min="18" max="18" width="5.3984375" style="203" customWidth="1"/>
    <col min="19" max="19" width="6.3984375" style="203" customWidth="1"/>
    <col min="20" max="20" width="7.69921875" style="203" customWidth="1"/>
    <col min="21" max="21" width="9.3984375" style="203" customWidth="1"/>
    <col min="22" max="22" width="7.19921875" style="203" customWidth="1"/>
    <col min="23" max="23" width="8.3984375" style="203" customWidth="1"/>
    <col min="24" max="24" width="9.09765625" style="203" customWidth="1"/>
    <col min="25" max="25" width="10.19921875" style="203" customWidth="1"/>
    <col min="26" max="26" width="6.8984375" style="203" customWidth="1"/>
    <col min="27" max="27" width="9.5" style="203" customWidth="1"/>
    <col min="28" max="28" width="27.296875" style="203" customWidth="1"/>
    <col min="29" max="16384" width="9" style="203"/>
  </cols>
  <sheetData>
    <row r="1" spans="1:28" s="257" customFormat="1" ht="24.75" customHeight="1" thickBot="1">
      <c r="A1" s="652" t="s">
        <v>123</v>
      </c>
      <c r="B1" s="652"/>
      <c r="C1" s="653"/>
      <c r="D1" s="653"/>
      <c r="E1" s="653"/>
      <c r="F1" s="653"/>
      <c r="G1" s="653"/>
      <c r="H1" s="653"/>
      <c r="I1" s="653"/>
      <c r="J1" s="653"/>
      <c r="K1" s="652" t="s">
        <v>323</v>
      </c>
      <c r="L1" s="652"/>
      <c r="M1" s="652"/>
      <c r="N1" s="652"/>
      <c r="O1" s="652"/>
      <c r="P1" s="652"/>
      <c r="Q1" s="652"/>
      <c r="R1" s="652"/>
      <c r="S1" s="652" t="s">
        <v>124</v>
      </c>
      <c r="T1" s="652"/>
      <c r="U1" s="652"/>
      <c r="V1" s="654"/>
      <c r="W1" s="654"/>
      <c r="X1" s="654"/>
      <c r="Y1" s="654"/>
      <c r="Z1" s="652" t="s">
        <v>176</v>
      </c>
      <c r="AA1" s="652"/>
    </row>
    <row r="2" spans="1:28" ht="27.75" customHeight="1" thickTop="1">
      <c r="A2" s="659" t="s">
        <v>0</v>
      </c>
      <c r="B2" s="660"/>
      <c r="C2" s="661"/>
      <c r="D2" s="660"/>
      <c r="E2" s="660"/>
      <c r="F2" s="660"/>
      <c r="G2" s="660"/>
      <c r="H2" s="662"/>
      <c r="I2" s="663" t="s">
        <v>324</v>
      </c>
      <c r="J2" s="664"/>
      <c r="K2" s="667" t="s">
        <v>325</v>
      </c>
      <c r="L2" s="667"/>
      <c r="M2" s="667"/>
      <c r="N2" s="667"/>
      <c r="O2" s="667"/>
      <c r="P2" s="667"/>
      <c r="Q2" s="667"/>
      <c r="R2" s="668"/>
      <c r="S2" s="649" t="s">
        <v>126</v>
      </c>
      <c r="T2" s="649"/>
      <c r="U2" s="649"/>
      <c r="V2" s="649"/>
      <c r="W2" s="649" t="s">
        <v>326</v>
      </c>
      <c r="X2" s="649"/>
      <c r="Y2" s="649"/>
      <c r="Z2" s="649"/>
      <c r="AA2" s="650"/>
      <c r="AB2" s="462" t="s">
        <v>327</v>
      </c>
    </row>
    <row r="3" spans="1:28" ht="32.25" customHeight="1">
      <c r="A3" s="651" t="s">
        <v>127</v>
      </c>
      <c r="B3" s="644"/>
      <c r="C3" s="643"/>
      <c r="D3" s="644"/>
      <c r="E3" s="644"/>
      <c r="F3" s="644"/>
      <c r="G3" s="644"/>
      <c r="H3" s="645"/>
      <c r="I3" s="665"/>
      <c r="J3" s="666"/>
      <c r="K3" s="669"/>
      <c r="L3" s="669"/>
      <c r="M3" s="669"/>
      <c r="N3" s="669"/>
      <c r="O3" s="669"/>
      <c r="P3" s="669"/>
      <c r="Q3" s="669"/>
      <c r="R3" s="670"/>
      <c r="S3" s="646" t="s">
        <v>128</v>
      </c>
      <c r="T3" s="646"/>
      <c r="U3" s="646"/>
      <c r="V3" s="646"/>
      <c r="W3" s="646" t="s">
        <v>328</v>
      </c>
      <c r="X3" s="646"/>
      <c r="Y3" s="655"/>
      <c r="Z3" s="646"/>
      <c r="AA3" s="656"/>
      <c r="AB3" s="462"/>
    </row>
    <row r="4" spans="1:28" s="204" customFormat="1" ht="21.75" customHeight="1">
      <c r="A4" s="657" t="s">
        <v>130</v>
      </c>
      <c r="B4" s="619"/>
      <c r="C4" s="619"/>
      <c r="D4" s="619"/>
      <c r="E4" s="619"/>
      <c r="F4" s="619"/>
      <c r="G4" s="619"/>
      <c r="H4" s="619"/>
      <c r="I4" s="619"/>
      <c r="J4" s="619"/>
      <c r="K4" s="619"/>
      <c r="L4" s="619"/>
      <c r="M4" s="619"/>
      <c r="N4" s="619"/>
      <c r="O4" s="619"/>
      <c r="P4" s="619"/>
      <c r="Q4" s="619"/>
      <c r="R4" s="619"/>
      <c r="S4" s="619"/>
      <c r="T4" s="619"/>
      <c r="U4" s="619" t="s">
        <v>329</v>
      </c>
      <c r="V4" s="619"/>
      <c r="W4" s="619"/>
      <c r="X4" s="619"/>
      <c r="Y4" s="619"/>
      <c r="Z4" s="619" t="s">
        <v>330</v>
      </c>
      <c r="AA4" s="658"/>
      <c r="AB4" s="462"/>
    </row>
    <row r="5" spans="1:28" ht="30.75" customHeight="1">
      <c r="A5" s="638" t="s">
        <v>157</v>
      </c>
      <c r="B5" s="619" t="s">
        <v>132</v>
      </c>
      <c r="C5" s="627" t="s">
        <v>133</v>
      </c>
      <c r="D5" s="628"/>
      <c r="E5" s="619" t="s">
        <v>134</v>
      </c>
      <c r="F5" s="619" t="s">
        <v>195</v>
      </c>
      <c r="G5" s="624" t="str">
        <f>'选型表'!G6</f>
      </c>
      <c r="H5" s="624" t="s">
        <v>331</v>
      </c>
      <c r="I5" s="627" t="str">
        <f>'选型表'!K6</f>
      </c>
      <c r="J5" s="628"/>
      <c r="K5" s="631" t="s">
        <v>332</v>
      </c>
      <c r="L5" s="632" t="s">
        <v>211</v>
      </c>
      <c r="M5" s="632" t="s">
        <v>333</v>
      </c>
      <c r="N5" s="635" t="s">
        <v>334</v>
      </c>
      <c r="O5" s="647" t="s">
        <v>335</v>
      </c>
      <c r="P5" s="647"/>
      <c r="Q5" s="647"/>
      <c r="R5" s="647"/>
      <c r="S5" s="647"/>
      <c r="T5" s="628"/>
      <c r="U5" s="619" t="s">
        <v>265</v>
      </c>
      <c r="V5" s="619"/>
      <c r="W5" s="619"/>
      <c r="X5" s="619"/>
      <c r="Y5" s="619"/>
      <c r="Z5" s="619" t="s">
        <v>336</v>
      </c>
      <c r="AA5" s="620" t="s">
        <v>337</v>
      </c>
      <c r="AB5" s="462"/>
    </row>
    <row r="6" spans="1:28" ht="9.75" customHeight="1">
      <c r="A6" s="639"/>
      <c r="B6" s="619"/>
      <c r="C6" s="629"/>
      <c r="D6" s="630"/>
      <c r="E6" s="619"/>
      <c r="F6" s="619"/>
      <c r="G6" s="625"/>
      <c r="H6" s="625"/>
      <c r="I6" s="629"/>
      <c r="J6" s="630"/>
      <c r="K6" s="631"/>
      <c r="L6" s="633"/>
      <c r="M6" s="633"/>
      <c r="N6" s="636"/>
      <c r="O6" s="648"/>
      <c r="P6" s="648"/>
      <c r="Q6" s="648"/>
      <c r="R6" s="648"/>
      <c r="S6" s="648"/>
      <c r="T6" s="642"/>
      <c r="U6" s="619"/>
      <c r="V6" s="619"/>
      <c r="W6" s="619"/>
      <c r="X6" s="619"/>
      <c r="Y6" s="619"/>
      <c r="Z6" s="619"/>
      <c r="AA6" s="621"/>
      <c r="AB6" s="462"/>
    </row>
    <row r="7" spans="1:28" ht="57.75" customHeight="1">
      <c r="A7" s="640"/>
      <c r="B7" s="619"/>
      <c r="C7" s="641"/>
      <c r="D7" s="642"/>
      <c r="E7" s="619"/>
      <c r="F7" s="619"/>
      <c r="G7" s="626"/>
      <c r="H7" s="626"/>
      <c r="I7" s="259" t="s">
        <v>216</v>
      </c>
      <c r="J7" s="260" t="s">
        <v>217</v>
      </c>
      <c r="K7" s="631"/>
      <c r="L7" s="634"/>
      <c r="M7" s="634"/>
      <c r="N7" s="637"/>
      <c r="O7" s="261" t="s">
        <v>338</v>
      </c>
      <c r="P7" s="259" t="s">
        <v>339</v>
      </c>
      <c r="Q7" s="259" t="s">
        <v>340</v>
      </c>
      <c r="R7" s="259" t="s">
        <v>341</v>
      </c>
      <c r="S7" s="259" t="s">
        <v>342</v>
      </c>
      <c r="T7" s="262" t="s">
        <v>343</v>
      </c>
      <c r="U7" s="259" t="s">
        <v>112</v>
      </c>
      <c r="V7" s="259" t="s">
        <v>344</v>
      </c>
      <c r="W7" s="259" t="s">
        <v>145</v>
      </c>
      <c r="X7" s="259" t="s">
        <v>146</v>
      </c>
      <c r="Y7" s="259" t="s">
        <v>345</v>
      </c>
      <c r="Z7" s="619"/>
      <c r="AA7" s="622"/>
      <c r="AB7" s="462"/>
    </row>
    <row r="8" spans="1:28" s="269" customFormat="1" ht="49.95" customHeight="1">
      <c r="A8" s="263">
        <f>'选型表'!A8</f>
      </c>
      <c r="B8" s="259">
        <f>'选型表'!C8</f>
      </c>
      <c r="C8" s="264"/>
      <c r="D8" s="265"/>
      <c r="E8" s="259">
        <f>'选型表'!E8</f>
      </c>
      <c r="F8" s="259">
        <f>'选型表'!F8</f>
      </c>
      <c r="G8" s="266">
        <f>'选型表'!G8</f>
      </c>
      <c r="H8" s="266">
        <f>'选型表'!H8</f>
      </c>
      <c r="I8" s="259">
        <f>'选型表'!K8</f>
      </c>
      <c r="J8" s="259">
        <f>'选型表'!L8</f>
      </c>
      <c r="K8" s="243">
        <f>'选型表'!Z8</f>
      </c>
      <c r="L8" s="243">
        <f>'选型表'!AA8</f>
      </c>
      <c r="M8" s="243">
        <f>'选型表'!Y8</f>
      </c>
      <c r="N8" s="243" t="str">
        <f>CEILING((J8-I8)/5,0.01)&amp;"/300"</f>
      </c>
      <c r="O8" s="243"/>
      <c r="P8" s="267"/>
      <c r="Q8" s="267"/>
      <c r="R8" s="267"/>
      <c r="S8" s="259"/>
      <c r="T8" s="259"/>
      <c r="U8" s="259"/>
      <c r="V8" s="259"/>
      <c r="W8" s="259"/>
      <c r="X8" s="259"/>
      <c r="Y8" s="259"/>
      <c r="Z8" s="259"/>
      <c r="AA8" s="268"/>
    </row>
    <row r="9" spans="1:28" s="269" customFormat="1" ht="49.95" customHeight="1">
      <c r="A9" s="263">
        <f>'选型表'!A9</f>
      </c>
      <c r="B9" s="259">
        <f>'选型表'!C9</f>
      </c>
      <c r="C9" s="264"/>
      <c r="D9" s="265"/>
      <c r="E9" s="259">
        <f>'选型表'!E9</f>
      </c>
      <c r="F9" s="259">
        <f>'选型表'!F9</f>
      </c>
      <c r="G9" s="266">
        <f>'选型表'!G9</f>
      </c>
      <c r="H9" s="266">
        <f>'选型表'!H9</f>
      </c>
      <c r="I9" s="259">
        <f>'选型表'!K9</f>
      </c>
      <c r="J9" s="259">
        <f>'选型表'!L9</f>
      </c>
      <c r="K9" s="243">
        <f>'选型表'!Z9</f>
      </c>
      <c r="L9" s="243">
        <f>'选型表'!AA9</f>
      </c>
      <c r="M9" s="243">
        <f>'选型表'!Y9</f>
      </c>
      <c r="N9" s="243" t="str">
        <f t="shared" ref="N9:N15" si="0">CEILING((J9-I9)/5,0.01)&amp;"/300"</f>
      </c>
      <c r="O9" s="243"/>
      <c r="P9" s="267"/>
      <c r="Q9" s="267"/>
      <c r="R9" s="267"/>
      <c r="S9" s="259"/>
      <c r="T9" s="259"/>
      <c r="U9" s="259"/>
      <c r="V9" s="259"/>
      <c r="W9" s="259"/>
      <c r="X9" s="259"/>
      <c r="Y9" s="259"/>
      <c r="Z9" s="259"/>
      <c r="AA9" s="268"/>
    </row>
    <row r="10" spans="1:28" s="269" customFormat="1" ht="49.95" hidden="1" customHeight="1">
      <c r="A10" s="263">
        <f>'选型表'!A10</f>
      </c>
      <c r="B10" s="259">
        <f>'选型表'!C10</f>
      </c>
      <c r="C10" s="264"/>
      <c r="D10" s="265"/>
      <c r="E10" s="259">
        <f>'选型表'!E10</f>
      </c>
      <c r="F10" s="259">
        <f>'选型表'!F10</f>
      </c>
      <c r="G10" s="266">
        <f>'选型表'!G10</f>
      </c>
      <c r="H10" s="266">
        <f>'选型表'!H10</f>
      </c>
      <c r="I10" s="259">
        <f>'选型表'!K10</f>
      </c>
      <c r="J10" s="259">
        <f>'选型表'!L10</f>
      </c>
      <c r="K10" s="243">
        <f>'选型表'!Z10</f>
      </c>
      <c r="L10" s="243">
        <f>'选型表'!AA10</f>
      </c>
      <c r="M10" s="243">
        <f>'选型表'!Y10</f>
      </c>
      <c r="N10" s="243" t="str">
        <f t="shared" si="0"/>
      </c>
      <c r="O10" s="243"/>
      <c r="P10" s="267"/>
      <c r="Q10" s="267"/>
      <c r="R10" s="267"/>
      <c r="S10" s="259"/>
      <c r="T10" s="259"/>
      <c r="U10" s="259"/>
      <c r="V10" s="259"/>
      <c r="W10" s="259"/>
      <c r="X10" s="259"/>
      <c r="Y10" s="259"/>
      <c r="Z10" s="259"/>
      <c r="AA10" s="268"/>
    </row>
    <row r="11" spans="1:28" s="269" customFormat="1" ht="49.95" hidden="1" customHeight="1">
      <c r="A11" s="263">
        <f>'选型表'!A11</f>
      </c>
      <c r="B11" s="259">
        <f>'选型表'!C11</f>
      </c>
      <c r="C11" s="264"/>
      <c r="D11" s="265"/>
      <c r="E11" s="259">
        <f>'选型表'!E11</f>
      </c>
      <c r="F11" s="259">
        <f>'选型表'!F11</f>
      </c>
      <c r="G11" s="266">
        <f>'选型表'!G11</f>
      </c>
      <c r="H11" s="266">
        <f>'选型表'!H11</f>
      </c>
      <c r="I11" s="259">
        <f>'选型表'!K11</f>
      </c>
      <c r="J11" s="259">
        <f>'选型表'!L11</f>
      </c>
      <c r="K11" s="243">
        <f>'选型表'!Z11</f>
      </c>
      <c r="L11" s="243">
        <f>'选型表'!AA11</f>
      </c>
      <c r="M11" s="243">
        <f>'选型表'!Y11</f>
      </c>
      <c r="N11" s="243" t="str">
        <f t="shared" si="0"/>
      </c>
      <c r="O11" s="243"/>
      <c r="P11" s="267"/>
      <c r="Q11" s="267"/>
      <c r="R11" s="267"/>
      <c r="S11" s="259"/>
      <c r="T11" s="259"/>
      <c r="U11" s="259"/>
      <c r="V11" s="259"/>
      <c r="W11" s="259"/>
      <c r="X11" s="259"/>
      <c r="Y11" s="259"/>
      <c r="Z11" s="259"/>
      <c r="AA11" s="268"/>
    </row>
    <row r="12" spans="1:28" s="269" customFormat="1" ht="49.95" hidden="1" customHeight="1">
      <c r="A12" s="263">
        <f>'选型表'!A12</f>
      </c>
      <c r="B12" s="259">
        <f>'选型表'!C12</f>
      </c>
      <c r="C12" s="264"/>
      <c r="D12" s="265"/>
      <c r="E12" s="259">
        <f>'选型表'!E12</f>
      </c>
      <c r="F12" s="259">
        <f>'选型表'!F12</f>
      </c>
      <c r="G12" s="266">
        <f>'选型表'!G12</f>
      </c>
      <c r="H12" s="266">
        <f>'选型表'!H12</f>
      </c>
      <c r="I12" s="259">
        <f>'选型表'!K12</f>
      </c>
      <c r="J12" s="259">
        <f>'选型表'!L12</f>
      </c>
      <c r="K12" s="243">
        <f>'选型表'!Z12</f>
      </c>
      <c r="L12" s="243">
        <f>'选型表'!AA12</f>
      </c>
      <c r="M12" s="243">
        <f>'选型表'!Y12</f>
      </c>
      <c r="N12" s="243" t="str">
        <f t="shared" si="0"/>
      </c>
      <c r="O12" s="243"/>
      <c r="P12" s="267"/>
      <c r="Q12" s="267"/>
      <c r="R12" s="267"/>
      <c r="S12" s="259"/>
      <c r="T12" s="259"/>
      <c r="U12" s="259"/>
      <c r="V12" s="259"/>
      <c r="W12" s="259"/>
      <c r="X12" s="259"/>
      <c r="Y12" s="259"/>
      <c r="Z12" s="259"/>
      <c r="AA12" s="268"/>
    </row>
    <row r="13" spans="1:28" s="269" customFormat="1" ht="49.95" hidden="1" customHeight="1">
      <c r="A13" s="263">
        <f>'选型表'!A13</f>
      </c>
      <c r="B13" s="259">
        <f>'选型表'!C13</f>
      </c>
      <c r="C13" s="264"/>
      <c r="D13" s="265"/>
      <c r="E13" s="259">
        <f>'选型表'!E13</f>
      </c>
      <c r="F13" s="259">
        <f>'选型表'!F13</f>
      </c>
      <c r="G13" s="266">
        <f>'选型表'!G13</f>
      </c>
      <c r="H13" s="266">
        <f>'选型表'!H13</f>
      </c>
      <c r="I13" s="259">
        <f>'选型表'!K13</f>
      </c>
      <c r="J13" s="259">
        <f>'选型表'!L13</f>
      </c>
      <c r="K13" s="243">
        <f>'选型表'!Z13</f>
      </c>
      <c r="L13" s="243">
        <f>'选型表'!AA13</f>
      </c>
      <c r="M13" s="243">
        <f>'选型表'!Y13</f>
      </c>
      <c r="N13" s="243" t="str">
        <f t="shared" si="0"/>
      </c>
      <c r="O13" s="243"/>
      <c r="P13" s="267"/>
      <c r="Q13" s="267"/>
      <c r="R13" s="267"/>
      <c r="S13" s="259"/>
      <c r="T13" s="259"/>
      <c r="U13" s="259"/>
      <c r="V13" s="259"/>
      <c r="W13" s="259"/>
      <c r="X13" s="259"/>
      <c r="Y13" s="259"/>
      <c r="Z13" s="259"/>
      <c r="AA13" s="268"/>
    </row>
    <row r="14" spans="1:28" s="269" customFormat="1" ht="49.95" hidden="1" customHeight="1">
      <c r="A14" s="263">
        <f>'选型表'!A14</f>
      </c>
      <c r="B14" s="259">
        <f>'选型表'!C14</f>
      </c>
      <c r="C14" s="264"/>
      <c r="D14" s="265"/>
      <c r="E14" s="259">
        <f>'选型表'!E14</f>
      </c>
      <c r="F14" s="259">
        <f>'选型表'!F14</f>
      </c>
      <c r="G14" s="266">
        <f>'选型表'!G14</f>
      </c>
      <c r="H14" s="266">
        <f>'选型表'!H14</f>
      </c>
      <c r="I14" s="259">
        <f>'选型表'!K14</f>
      </c>
      <c r="J14" s="259">
        <f>'选型表'!L14</f>
      </c>
      <c r="K14" s="243">
        <f>'选型表'!Z14</f>
      </c>
      <c r="L14" s="243">
        <f>'选型表'!AA14</f>
      </c>
      <c r="M14" s="243">
        <f>'选型表'!Y14</f>
      </c>
      <c r="N14" s="243" t="str">
        <f t="shared" si="0"/>
      </c>
      <c r="O14" s="243"/>
      <c r="P14" s="267"/>
      <c r="Q14" s="267"/>
      <c r="R14" s="267"/>
      <c r="S14" s="259"/>
      <c r="T14" s="259"/>
      <c r="U14" s="259"/>
      <c r="V14" s="259"/>
      <c r="W14" s="259"/>
      <c r="X14" s="259"/>
      <c r="Y14" s="259"/>
      <c r="Z14" s="259"/>
      <c r="AA14" s="268"/>
    </row>
    <row r="15" spans="1:28" s="269" customFormat="1" ht="49.95" hidden="1" customHeight="1">
      <c r="A15" s="263">
        <f>'选型表'!A15</f>
      </c>
      <c r="B15" s="259">
        <f>'选型表'!C15</f>
      </c>
      <c r="C15" s="264"/>
      <c r="D15" s="265"/>
      <c r="E15" s="259">
        <f>'选型表'!E15</f>
      </c>
      <c r="F15" s="259">
        <f>'选型表'!F15</f>
      </c>
      <c r="G15" s="266">
        <f>'选型表'!G15</f>
      </c>
      <c r="H15" s="266">
        <f>'选型表'!H15</f>
      </c>
      <c r="I15" s="259">
        <f>'选型表'!K15</f>
      </c>
      <c r="J15" s="259">
        <f>'选型表'!L15</f>
      </c>
      <c r="K15" s="243">
        <f>'选型表'!Z15</f>
      </c>
      <c r="L15" s="243">
        <f>'选型表'!AA15</f>
      </c>
      <c r="M15" s="243">
        <f>'选型表'!Y15</f>
      </c>
      <c r="N15" s="243" t="str">
        <f t="shared" si="0"/>
      </c>
      <c r="O15" s="243"/>
      <c r="P15" s="267"/>
      <c r="Q15" s="267"/>
      <c r="R15" s="267"/>
      <c r="S15" s="259"/>
      <c r="T15" s="259"/>
      <c r="U15" s="259"/>
      <c r="V15" s="259"/>
      <c r="W15" s="259"/>
      <c r="X15" s="259"/>
      <c r="Y15" s="259"/>
      <c r="Z15" s="259"/>
      <c r="AA15" s="268"/>
    </row>
    <row r="16" spans="1:28" s="269" customFormat="1" ht="49.95" customHeight="1">
      <c r="A16" s="263">
        <f>'选型表'!A16</f>
      </c>
      <c r="B16" s="259">
        <f>'选型表'!C16</f>
      </c>
      <c r="C16" s="264"/>
      <c r="D16" s="265"/>
      <c r="E16" s="259">
        <f>'选型表'!E16</f>
      </c>
      <c r="F16" s="259">
        <f>'选型表'!F16</f>
      </c>
      <c r="G16" s="266">
        <f>'选型表'!G16</f>
      </c>
      <c r="H16" s="266">
        <f>'选型表'!H16</f>
      </c>
      <c r="I16" s="259">
        <f>'选型表'!K16</f>
      </c>
      <c r="J16" s="259">
        <f>'选型表'!L16</f>
      </c>
      <c r="K16" s="243">
        <f>'选型表'!Z16</f>
      </c>
      <c r="L16" s="243">
        <f>'选型表'!AA16</f>
      </c>
      <c r="M16" s="243">
        <f>'选型表'!Y16</f>
      </c>
      <c r="N16" s="243" t="str">
        <f>CEILING((J16-I16)/5,0.01)&amp;"/300"</f>
      </c>
      <c r="O16" s="243"/>
      <c r="P16" s="267"/>
      <c r="Q16" s="267"/>
      <c r="R16" s="267"/>
      <c r="S16" s="259"/>
      <c r="T16" s="259"/>
      <c r="U16" s="259"/>
      <c r="V16" s="259"/>
      <c r="W16" s="259"/>
      <c r="X16" s="259"/>
      <c r="Y16" s="259"/>
      <c r="Z16" s="259"/>
      <c r="AA16" s="268"/>
    </row>
    <row r="17" spans="1:28" s="269" customFormat="1" ht="49.95" customHeight="1">
      <c r="A17" s="263">
        <f>'选型表'!A17</f>
      </c>
      <c r="B17" s="259">
        <f>'选型表'!C17</f>
      </c>
      <c r="C17" s="264"/>
      <c r="D17" s="265"/>
      <c r="E17" s="259">
        <f>'选型表'!E17</f>
      </c>
      <c r="F17" s="259">
        <f>'选型表'!F17</f>
      </c>
      <c r="G17" s="266">
        <f>'选型表'!G17</f>
      </c>
      <c r="H17" s="266">
        <f>'选型表'!H17</f>
      </c>
      <c r="I17" s="259">
        <f>'选型表'!K17</f>
      </c>
      <c r="J17" s="259">
        <f>'选型表'!L17</f>
      </c>
      <c r="K17" s="243">
        <f>'选型表'!Z17</f>
      </c>
      <c r="L17" s="243">
        <f>'选型表'!AA17</f>
      </c>
      <c r="M17" s="243">
        <f>'选型表'!Y17</f>
      </c>
      <c r="N17" s="243" t="str">
        <f>CEILING((J17-I17)/5,0.01)&amp;"/300"</f>
      </c>
      <c r="O17" s="243"/>
      <c r="P17" s="267"/>
      <c r="Q17" s="267"/>
      <c r="R17" s="267"/>
      <c r="S17" s="259"/>
      <c r="T17" s="259"/>
      <c r="U17" s="259"/>
      <c r="V17" s="259"/>
      <c r="W17" s="259"/>
      <c r="X17" s="259"/>
      <c r="Y17" s="259"/>
      <c r="Z17" s="259"/>
      <c r="AA17" s="268"/>
    </row>
    <row r="18" spans="1:28" s="269" customFormat="1" ht="49.95" customHeight="1">
      <c r="A18" s="263">
        <f>'选型表'!A18</f>
      </c>
      <c r="B18" s="259">
        <f>'选型表'!C18</f>
      </c>
      <c r="C18" s="264"/>
      <c r="D18" s="265"/>
      <c r="E18" s="259">
        <f>'选型表'!E18</f>
      </c>
      <c r="F18" s="259">
        <f>'选型表'!F18</f>
      </c>
      <c r="G18" s="266">
        <f>'选型表'!G18</f>
      </c>
      <c r="H18" s="266">
        <f>'选型表'!H18</f>
      </c>
      <c r="I18" s="259">
        <f>'选型表'!K18</f>
      </c>
      <c r="J18" s="259">
        <f>'选型表'!L18</f>
      </c>
      <c r="K18" s="243">
        <f>'选型表'!Z18</f>
      </c>
      <c r="L18" s="243">
        <f>'选型表'!AA18</f>
      </c>
      <c r="M18" s="243">
        <f>'选型表'!Y18</f>
      </c>
      <c r="N18" s="243" t="str">
        <f>CEILING((J18-I18)/5,0.01)&amp;"/300"</f>
      </c>
      <c r="O18" s="243"/>
      <c r="P18" s="267"/>
      <c r="Q18" s="267"/>
      <c r="R18" s="267"/>
      <c r="S18" s="259"/>
      <c r="T18" s="259"/>
      <c r="U18" s="259"/>
      <c r="V18" s="259"/>
      <c r="W18" s="259"/>
      <c r="X18" s="259"/>
      <c r="Y18" s="259"/>
      <c r="Z18" s="259"/>
      <c r="AA18" s="268"/>
    </row>
    <row r="19" spans="1:28" s="269" customFormat="1" ht="49.95" customHeight="1">
      <c r="A19" s="263">
        <f>'选型表'!A20</f>
      </c>
      <c r="B19" s="259">
        <f>'选型表'!C20</f>
      </c>
      <c r="C19" s="264"/>
      <c r="D19" s="265"/>
      <c r="E19" s="259">
        <f>'选型表'!E20</f>
      </c>
      <c r="F19" s="259">
        <f>'选型表'!F20</f>
      </c>
      <c r="G19" s="266">
        <f>'选型表'!G20</f>
      </c>
      <c r="H19" s="266">
        <f>'选型表'!H20</f>
      </c>
      <c r="I19" s="259">
        <f>'选型表'!K20</f>
      </c>
      <c r="J19" s="259">
        <f>'选型表'!L20</f>
      </c>
      <c r="K19" s="243">
        <f>'选型表'!Z20</f>
      </c>
      <c r="L19" s="243">
        <f>'选型表'!AA20</f>
      </c>
      <c r="M19" s="243">
        <f>'选型表'!Y20</f>
      </c>
      <c r="N19" s="243" t="str">
        <f>CEILING((J19-I19)/5,0.01)&amp;"/300"</f>
      </c>
      <c r="O19" s="243"/>
      <c r="P19" s="267"/>
      <c r="Q19" s="267"/>
      <c r="R19" s="267"/>
      <c r="S19" s="259"/>
      <c r="T19" s="259"/>
      <c r="U19" s="259"/>
      <c r="V19" s="259"/>
      <c r="W19" s="259"/>
      <c r="X19" s="259"/>
      <c r="Y19" s="259"/>
      <c r="Z19" s="259"/>
      <c r="AA19" s="268"/>
    </row>
    <row r="20" spans="1:28" s="269" customFormat="1" ht="49.95" customHeight="1">
      <c r="A20" s="263">
        <f>'选型表'!A21</f>
      </c>
      <c r="B20" s="259">
        <f>'选型表'!C21</f>
      </c>
      <c r="C20" s="264"/>
      <c r="D20" s="265"/>
      <c r="E20" s="259">
        <f>'选型表'!E21</f>
      </c>
      <c r="F20" s="259">
        <f>'选型表'!F21</f>
      </c>
      <c r="G20" s="266">
        <f>'选型表'!G21</f>
      </c>
      <c r="H20" s="266">
        <f>'选型表'!H21</f>
      </c>
      <c r="I20" s="259">
        <f>'选型表'!K21</f>
      </c>
      <c r="J20" s="259">
        <f>'选型表'!L21</f>
      </c>
      <c r="K20" s="243">
        <f>'选型表'!Z21</f>
      </c>
      <c r="L20" s="243">
        <f>'选型表'!AA21</f>
      </c>
      <c r="M20" s="243">
        <f>'选型表'!Y21</f>
      </c>
      <c r="N20" s="243" t="str">
        <f>CEILING((J20-I20)/5,0.01)&amp;"/300"</f>
      </c>
      <c r="O20" s="243"/>
      <c r="P20" s="267"/>
      <c r="Q20" s="267"/>
      <c r="R20" s="267"/>
      <c r="S20" s="259"/>
      <c r="T20" s="259"/>
      <c r="U20" s="259"/>
      <c r="V20" s="259"/>
      <c r="W20" s="259"/>
      <c r="X20" s="259"/>
      <c r="Y20" s="259"/>
      <c r="Z20" s="259"/>
      <c r="AA20" s="268"/>
    </row>
    <row r="21" spans="1:28" s="269" customFormat="1" ht="49.95" customHeight="1">
      <c r="A21" s="263">
        <f>'选型表'!A22</f>
      </c>
      <c r="B21" s="259">
        <f>'选型表'!C22</f>
      </c>
      <c r="C21" s="264"/>
      <c r="D21" s="265"/>
      <c r="E21" s="259">
        <f>'选型表'!E22</f>
      </c>
      <c r="F21" s="259">
        <f>'选型表'!F22</f>
      </c>
      <c r="G21" s="266">
        <f>'选型表'!G22</f>
      </c>
      <c r="H21" s="266">
        <f>'选型表'!H22</f>
      </c>
      <c r="I21" s="259">
        <f>'选型表'!K22</f>
      </c>
      <c r="J21" s="259">
        <f>'选型表'!L22</f>
      </c>
      <c r="K21" s="243">
        <f>'选型表'!Z22</f>
      </c>
      <c r="L21" s="243">
        <f>'选型表'!AA22</f>
      </c>
      <c r="M21" s="243">
        <f>'选型表'!Y22</f>
      </c>
      <c r="N21" s="243" t="str">
        <f>CEILING((J21-I21)/5,0.01)&amp;"/300"</f>
      </c>
      <c r="O21" s="243"/>
      <c r="P21" s="267"/>
      <c r="Q21" s="267"/>
      <c r="R21" s="267"/>
      <c r="S21" s="259"/>
      <c r="T21" s="259"/>
      <c r="U21" s="259"/>
      <c r="V21" s="259"/>
      <c r="W21" s="259"/>
      <c r="X21" s="259"/>
      <c r="Y21" s="259"/>
      <c r="Z21" s="259"/>
      <c r="AA21" s="268"/>
    </row>
    <row r="22" spans="1:28" s="269" customFormat="1" ht="49.95" customHeight="1">
      <c r="A22" s="263">
        <f>'选型表'!A23</f>
      </c>
      <c r="B22" s="259">
        <f>'选型表'!C23</f>
      </c>
      <c r="C22" s="264"/>
      <c r="D22" s="265"/>
      <c r="E22" s="259">
        <f>'选型表'!E23</f>
      </c>
      <c r="F22" s="259">
        <f>'选型表'!F23</f>
      </c>
      <c r="G22" s="266">
        <f>'选型表'!G23</f>
      </c>
      <c r="H22" s="266">
        <f>'选型表'!H23</f>
      </c>
      <c r="I22" s="259">
        <f>'选型表'!K23</f>
      </c>
      <c r="J22" s="259">
        <f>'选型表'!L23</f>
      </c>
      <c r="K22" s="243">
        <f>'选型表'!Z23</f>
      </c>
      <c r="L22" s="243">
        <f>'选型表'!AA23</f>
      </c>
      <c r="M22" s="243">
        <f>'选型表'!Y23</f>
      </c>
      <c r="N22" s="243" t="str">
        <f>CEILING((J22-I22)/5,0.01)&amp;"/300"</f>
      </c>
      <c r="O22" s="243"/>
      <c r="P22" s="267"/>
      <c r="Q22" s="267"/>
      <c r="R22" s="267"/>
      <c r="S22" s="259"/>
      <c r="T22" s="259"/>
      <c r="U22" s="259"/>
      <c r="V22" s="259"/>
      <c r="W22" s="259"/>
      <c r="X22" s="259"/>
      <c r="Y22" s="259"/>
      <c r="Z22" s="259"/>
      <c r="AA22" s="268"/>
    </row>
    <row r="23" spans="1:28" s="269" customFormat="1" ht="49.95" customHeight="1">
      <c r="A23" s="263">
        <f>'选型表'!A25</f>
      </c>
      <c r="B23" s="259">
        <f>'选型表'!C25</f>
      </c>
      <c r="C23" s="264"/>
      <c r="D23" s="265"/>
      <c r="E23" s="259">
        <f>'选型表'!E25</f>
      </c>
      <c r="F23" s="259">
        <f>'选型表'!F25</f>
      </c>
      <c r="G23" s="266">
        <f>'选型表'!G25</f>
      </c>
      <c r="H23" s="266">
        <f>'选型表'!H25</f>
      </c>
      <c r="I23" s="259">
        <f>'选型表'!K25</f>
      </c>
      <c r="J23" s="259">
        <f>'选型表'!L25</f>
      </c>
      <c r="K23" s="243">
        <f>'选型表'!Z25</f>
      </c>
      <c r="L23" s="243">
        <f>'选型表'!AA25</f>
      </c>
      <c r="M23" s="243">
        <f>'选型表'!Y25</f>
      </c>
      <c r="N23" s="243" t="str">
        <f>CEILING((J23-I23)/5,0.01)&amp;"/300"</f>
      </c>
      <c r="O23" s="243"/>
      <c r="P23" s="267"/>
      <c r="Q23" s="267"/>
      <c r="R23" s="267"/>
      <c r="S23" s="259"/>
      <c r="T23" s="259"/>
      <c r="U23" s="259"/>
      <c r="V23" s="259"/>
      <c r="W23" s="259"/>
      <c r="X23" s="259"/>
      <c r="Y23" s="259"/>
      <c r="Z23" s="259"/>
      <c r="AA23" s="268"/>
    </row>
    <row r="24" spans="1:28" s="269" customFormat="1" ht="49.95" customHeight="1">
      <c r="A24" s="263">
        <f>'选型表'!A27</f>
      </c>
      <c r="B24" s="259">
        <f>'选型表'!C27</f>
      </c>
      <c r="C24" s="264"/>
      <c r="D24" s="265"/>
      <c r="E24" s="259">
        <f>'选型表'!E27</f>
      </c>
      <c r="F24" s="259">
        <f>'选型表'!F27</f>
      </c>
      <c r="G24" s="266">
        <f>'选型表'!G27</f>
      </c>
      <c r="H24" s="266">
        <f>'选型表'!H27</f>
      </c>
      <c r="I24" s="259">
        <f>'选型表'!K27</f>
      </c>
      <c r="J24" s="259">
        <f>'选型表'!L27</f>
      </c>
      <c r="K24" s="243">
        <f>'选型表'!Z27</f>
      </c>
      <c r="L24" s="243">
        <f>'选型表'!AA27</f>
      </c>
      <c r="M24" s="243">
        <f>'选型表'!Y27</f>
      </c>
      <c r="N24" s="243" t="str">
        <f>CEILING((J24-I24)/5,0.01)&amp;"/300"</f>
      </c>
      <c r="O24" s="243"/>
      <c r="P24" s="267"/>
      <c r="Q24" s="267"/>
      <c r="R24" s="267"/>
      <c r="S24" s="259"/>
      <c r="T24" s="259"/>
      <c r="U24" s="259"/>
      <c r="V24" s="259"/>
      <c r="W24" s="259"/>
      <c r="X24" s="259"/>
      <c r="Y24" s="259"/>
      <c r="Z24" s="259"/>
      <c r="AA24" s="268"/>
    </row>
    <row r="25" spans="1:28" s="269" customFormat="1" ht="49.95" customHeight="1">
      <c r="A25" s="263">
        <f>'选型表'!A28</f>
      </c>
      <c r="B25" s="259">
        <f>'选型表'!C28</f>
      </c>
      <c r="C25" s="264"/>
      <c r="D25" s="265"/>
      <c r="E25" s="259">
        <f>'选型表'!E28</f>
      </c>
      <c r="F25" s="259">
        <f>'选型表'!F28</f>
      </c>
      <c r="G25" s="266">
        <f>'选型表'!G28</f>
      </c>
      <c r="H25" s="266">
        <f>'选型表'!H28</f>
      </c>
      <c r="I25" s="259">
        <f>'选型表'!K28</f>
      </c>
      <c r="J25" s="259">
        <f>'选型表'!L28</f>
      </c>
      <c r="K25" s="243">
        <f>'选型表'!Z28</f>
      </c>
      <c r="L25" s="243">
        <f>'选型表'!AA28</f>
      </c>
      <c r="M25" s="243">
        <f>'选型表'!Y28</f>
      </c>
      <c r="N25" s="243" t="str">
        <f>CEILING((J25-I25)/5,0.01)&amp;"/300"</f>
      </c>
      <c r="O25" s="243"/>
      <c r="P25" s="267"/>
      <c r="Q25" s="267"/>
      <c r="R25" s="267"/>
      <c r="S25" s="259"/>
      <c r="T25" s="259"/>
      <c r="U25" s="259"/>
      <c r="V25" s="259"/>
      <c r="W25" s="259"/>
      <c r="X25" s="259"/>
      <c r="Y25" s="259"/>
      <c r="Z25" s="259"/>
      <c r="AA25" s="268"/>
    </row>
    <row r="26" spans="1:28" s="269" customFormat="1" ht="49.95" customHeight="1">
      <c r="A26" s="263">
        <f>'选型表'!A29</f>
      </c>
      <c r="B26" s="259">
        <f>'选型表'!C29</f>
      </c>
      <c r="C26" s="264"/>
      <c r="D26" s="265"/>
      <c r="E26" s="259">
        <f>'选型表'!E29</f>
      </c>
      <c r="F26" s="259">
        <f>'选型表'!F29</f>
      </c>
      <c r="G26" s="266">
        <f>'选型表'!G29</f>
      </c>
      <c r="H26" s="266">
        <f>'选型表'!H29</f>
      </c>
      <c r="I26" s="259">
        <f>'选型表'!K29</f>
      </c>
      <c r="J26" s="259">
        <f>'选型表'!L29</f>
      </c>
      <c r="K26" s="243">
        <f>'选型表'!Z29</f>
      </c>
      <c r="L26" s="243">
        <f>'选型表'!AA29</f>
      </c>
      <c r="M26" s="243">
        <f>'选型表'!Y29</f>
      </c>
      <c r="N26" s="243" t="str">
        <f>CEILING((J26-I26)/5,0.01)&amp;"/300"</f>
      </c>
      <c r="O26" s="243"/>
      <c r="P26" s="267"/>
      <c r="Q26" s="267"/>
      <c r="R26" s="267"/>
      <c r="S26" s="259"/>
      <c r="T26" s="259"/>
      <c r="U26" s="259"/>
      <c r="V26" s="259"/>
      <c r="W26" s="259"/>
      <c r="X26" s="259"/>
      <c r="Y26" s="259"/>
      <c r="Z26" s="259"/>
      <c r="AA26" s="268"/>
    </row>
    <row r="27" spans="1:28" s="269" customFormat="1" ht="49.95" customHeight="1">
      <c r="A27" s="263">
        <f>'选型表'!A31</f>
      </c>
      <c r="B27" s="259">
        <f>'选型表'!C31</f>
      </c>
      <c r="C27" s="264"/>
      <c r="D27" s="265"/>
      <c r="E27" s="259">
        <f>'选型表'!E31</f>
      </c>
      <c r="F27" s="259">
        <f>'选型表'!F31</f>
      </c>
      <c r="G27" s="266">
        <f>'选型表'!G31</f>
      </c>
      <c r="H27" s="266">
        <f>'选型表'!H31</f>
      </c>
      <c r="I27" s="259">
        <f>'选型表'!K31</f>
      </c>
      <c r="J27" s="259">
        <f>'选型表'!L31</f>
      </c>
      <c r="K27" s="243">
        <f>'选型表'!Z31</f>
      </c>
      <c r="L27" s="243">
        <f>'选型表'!AA31</f>
      </c>
      <c r="M27" s="243">
        <f>'选型表'!Y31</f>
      </c>
      <c r="N27" s="243" t="str">
        <f>CEILING((J27-I27)/5,0.01)&amp;"/300"</f>
      </c>
      <c r="O27" s="243"/>
      <c r="P27" s="267"/>
      <c r="Q27" s="267"/>
      <c r="R27" s="267"/>
      <c r="S27" s="259"/>
      <c r="T27" s="259"/>
      <c r="U27" s="259"/>
      <c r="V27" s="259"/>
      <c r="W27" s="259"/>
      <c r="X27" s="259"/>
      <c r="Y27" s="259"/>
      <c r="Z27" s="259"/>
      <c r="AA27" s="268"/>
    </row>
    <row r="28" spans="1:28" ht="21.9" customHeight="1">
      <c r="A28" s="270" t="s">
        <v>176</v>
      </c>
      <c r="B28" s="271"/>
      <c r="C28" s="272"/>
      <c r="D28" s="273" t="s">
        <v>148</v>
      </c>
      <c r="E28" s="274">
        <f>SUM(E8:E15)</f>
      </c>
      <c r="F28" s="275"/>
      <c r="G28" s="275"/>
      <c r="H28" s="623"/>
      <c r="I28" s="623"/>
      <c r="J28" s="275"/>
      <c r="K28" s="623"/>
      <c r="L28" s="623"/>
      <c r="M28" s="623"/>
      <c r="N28" s="276"/>
      <c r="O28" s="277"/>
      <c r="P28" s="278"/>
      <c r="Q28" s="279"/>
      <c r="R28" s="279"/>
      <c r="S28" s="279"/>
      <c r="T28" s="279"/>
      <c r="U28" s="279"/>
      <c r="V28" s="279"/>
      <c r="W28" s="280"/>
      <c r="X28" s="280"/>
      <c r="Y28" s="280"/>
      <c r="Z28" s="280"/>
      <c r="AA28" s="281"/>
    </row>
    <row r="29" spans="1:27" ht="18.75" customHeight="1">
      <c r="A29" s="595"/>
      <c r="B29" s="596"/>
      <c r="C29" s="596"/>
      <c r="D29" s="596"/>
      <c r="E29" s="596"/>
      <c r="F29" s="596"/>
      <c r="G29" s="596"/>
      <c r="H29" s="596"/>
      <c r="I29" s="596"/>
      <c r="J29" s="596"/>
      <c r="K29" s="596"/>
      <c r="L29" s="596"/>
      <c r="M29" s="596"/>
      <c r="N29" s="596"/>
      <c r="O29" s="596"/>
      <c r="P29" s="596"/>
      <c r="Q29" s="596"/>
      <c r="R29" s="596"/>
      <c r="S29" s="596"/>
      <c r="T29" s="596"/>
      <c r="U29" s="596"/>
      <c r="V29" s="596"/>
      <c r="W29" s="596"/>
      <c r="X29" s="596"/>
      <c r="Y29" s="596"/>
      <c r="Z29" s="596"/>
      <c r="AA29" s="597"/>
    </row>
    <row r="30" spans="1:27" ht="14.25" customHeight="1">
      <c r="A30" s="598" t="s">
        <v>149</v>
      </c>
      <c r="B30" s="599"/>
      <c r="C30" s="599"/>
      <c r="D30" s="599"/>
      <c r="E30" s="599"/>
      <c r="F30" s="599"/>
      <c r="G30" s="599"/>
      <c r="H30" s="599"/>
      <c r="I30" s="602" t="s">
        <v>178</v>
      </c>
      <c r="J30" s="599"/>
      <c r="K30" s="599"/>
      <c r="L30" s="599"/>
      <c r="M30" s="603"/>
      <c r="N30" s="606" t="inlineStr">
        <is>
          <t>公用工程条件：无明确具体参数要求；配套法兰标准/压力等级：压力等级不低于工艺、管道或设备压力等级；远传仪表要求：法兰差压变送器远传隔离密封装置的毛细管内径一般为1.1mm，材质为316，外覆PVC保护层，一般充硅油；就地仪表要求：带LCD现场指示表；机械密封辅助系统材质与配置：PLAN12/PLAN22提供双过滤器及差压变送器，过滤器可以在线切换；图纸/证书/检验报告等资料要求：无明确资料提交要求。</t>
        </is>
      </c>
      <c r="O30" s="607"/>
      <c r="P30" s="607"/>
      <c r="Q30" s="607"/>
      <c r="R30" s="607"/>
      <c r="S30" s="607"/>
      <c r="T30" s="607"/>
      <c r="U30" s="607"/>
      <c r="V30" s="607"/>
      <c r="W30" s="607"/>
      <c r="X30" s="607"/>
      <c r="Y30" s="607"/>
      <c r="Z30" s="607"/>
      <c r="AA30" s="608"/>
    </row>
    <row r="31" spans="1:27" ht="77.400000000000006" customHeight="1">
      <c r="A31" s="600"/>
      <c r="B31" s="601"/>
      <c r="C31" s="601"/>
      <c r="D31" s="601"/>
      <c r="E31" s="601"/>
      <c r="F31" s="601"/>
      <c r="G31" s="601"/>
      <c r="H31" s="601"/>
      <c r="I31" s="604"/>
      <c r="J31" s="601"/>
      <c r="K31" s="601"/>
      <c r="L31" s="601"/>
      <c r="M31" s="605"/>
      <c r="N31" s="609"/>
      <c r="O31" s="610"/>
      <c r="P31" s="610"/>
      <c r="Q31" s="610"/>
      <c r="R31" s="610"/>
      <c r="S31" s="610"/>
      <c r="T31" s="610"/>
      <c r="U31" s="610"/>
      <c r="V31" s="610"/>
      <c r="W31" s="610"/>
      <c r="X31" s="610"/>
      <c r="Y31" s="610"/>
      <c r="Z31" s="610"/>
      <c r="AA31" s="611"/>
    </row>
    <row r="32" spans="1:27" ht="99.6" customHeight="1" thickBot="1">
      <c r="A32" s="615" t="s">
        <v>346</v>
      </c>
      <c r="B32" s="616"/>
      <c r="C32" s="616"/>
      <c r="D32" s="616"/>
      <c r="E32" s="616"/>
      <c r="F32" s="616"/>
      <c r="G32" s="616"/>
      <c r="H32" s="616"/>
      <c r="I32" s="617" t="s">
        <v>179</v>
      </c>
      <c r="J32" s="616"/>
      <c r="K32" s="616"/>
      <c r="L32" s="616"/>
      <c r="M32" s="618"/>
      <c r="N32" s="612"/>
      <c r="O32" s="613"/>
      <c r="P32" s="613"/>
      <c r="Q32" s="613"/>
      <c r="R32" s="613"/>
      <c r="S32" s="613"/>
      <c r="T32" s="613"/>
      <c r="U32" s="613"/>
      <c r="V32" s="613"/>
      <c r="W32" s="613"/>
      <c r="X32" s="613"/>
      <c r="Y32" s="613"/>
      <c r="Z32" s="613"/>
      <c r="AA32" s="614"/>
    </row>
    <row r="33" spans="1:27" ht="17.399999999999999" thickTop="1">
      <c r="A33" s="594" t="s">
        <v>347</v>
      </c>
      <c r="B33" s="594"/>
      <c r="C33" s="594"/>
      <c r="D33" s="594"/>
      <c r="E33" s="594"/>
      <c r="F33" s="594"/>
      <c r="G33" s="594"/>
      <c r="H33" s="594"/>
      <c r="I33" s="594"/>
      <c r="J33" s="594"/>
      <c r="K33" s="594"/>
      <c r="L33" s="594"/>
      <c r="M33" s="594"/>
      <c r="N33" s="594"/>
      <c r="O33" s="594"/>
      <c r="P33" s="594"/>
      <c r="Q33" s="594"/>
      <c r="R33" s="594"/>
      <c r="S33" s="594"/>
      <c r="T33" s="594"/>
      <c r="U33" s="594"/>
      <c r="V33" s="594"/>
      <c r="W33" s="594"/>
      <c r="X33" s="594"/>
      <c r="Y33" s="594"/>
      <c r="Z33" s="594"/>
      <c r="AA33" s="594"/>
    </row>
  </sheetData>
  <sheetProtection formatCells="0" formatColumns="0" formatRows="0" insertColumns="0" insertRows="0" insertHyperlinks="0" deleteColumns="0" deleteRows="0" sort="0" autoFilter="0" pivotTables="0"/>
  <mergeCells count="50">
    <mergeCell ref="AB2:AB7"/>
    <mergeCell ref="Y3:AA3"/>
    <mergeCell ref="A4:T4"/>
    <mergeCell ref="U4:Y4"/>
    <mergeCell ref="Z4:AA4"/>
    <mergeCell ref="A2:B2"/>
    <mergeCell ref="C2:H2"/>
    <mergeCell ref="I2:J3"/>
    <mergeCell ref="K2:R3"/>
    <mergeCell ref="S2:T2"/>
    <mergeCell ref="U2:V2"/>
    <mergeCell ref="W2:X2"/>
    <mergeCell ref="Y2:AA2"/>
    <mergeCell ref="A3:B3"/>
    <mergeCell ref="A1:B1"/>
    <mergeCell ref="C1:J1"/>
    <mergeCell ref="K1:O1"/>
    <mergeCell ref="P1:R1"/>
    <mergeCell ref="S1:U1"/>
    <mergeCell ref="V1:Y1"/>
    <mergeCell ref="Z1:AA1"/>
    <mergeCell ref="G5:G7"/>
    <mergeCell ref="C3:H3"/>
    <mergeCell ref="S3:T3"/>
    <mergeCell ref="U3:V3"/>
    <mergeCell ref="W3:X3"/>
    <mergeCell ref="O5:T6"/>
    <mergeCell ref="U5:Y6"/>
    <mergeCell ref="A5:A7"/>
    <mergeCell ref="B5:B7"/>
    <mergeCell ref="C5:D7"/>
    <mergeCell ref="E5:E7"/>
    <mergeCell ref="F5:F7"/>
    <mergeCell ref="Z5:Z7"/>
    <mergeCell ref="AA5:AA7"/>
    <mergeCell ref="H28:I28"/>
    <mergeCell ref="K28:M28"/>
    <mergeCell ref="H5:H7"/>
    <mergeCell ref="I5:J6"/>
    <mergeCell ref="K5:K7"/>
    <mergeCell ref="L5:L7"/>
    <mergeCell ref="M5:M7"/>
    <mergeCell ref="N5:N7"/>
    <mergeCell ref="A33:AA33"/>
    <mergeCell ref="A29:AA29"/>
    <mergeCell ref="A30:H31"/>
    <mergeCell ref="I30:M31"/>
    <mergeCell ref="N30:AA32"/>
    <mergeCell ref="A32:H32"/>
    <mergeCell ref="I32:M32"/>
  </mergeCells>
  <phoneticPr fontId="58" type="noConversion"/>
  <pageMargins left="0.70866141732283472" right="0.70866141732283472" top="0.74803149606299213" bottom="0.74803149606299213" header="0.31496062992125984" footer="0.31496062992125984"/>
  <pageSetup paperSize="9" scale="54"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8"/>
  <sheetViews>
    <sheetView view="pageBreakPreview" topLeftCell="E1" zoomScale="70" zoomScaleNormal="70" zoomScaleSheetLayoutView="70" workbookViewId="0">
      <selection activeCell="AD1" sqref="AD1:AD6"/>
    </sheetView>
  </sheetViews>
  <sheetFormatPr defaultColWidth="9" defaultRowHeight="16.8"/>
  <cols>
    <col min="1" max="1" width="5" style="29" customWidth="1"/>
    <col min="2" max="2" width="10.8984375" style="29" customWidth="1"/>
    <col min="3" max="3" width="7.5" style="34" customWidth="1"/>
    <col min="4" max="4" width="13.3984375" style="34" customWidth="1"/>
    <col min="5" max="5" width="4.8984375" style="29" customWidth="1"/>
    <col min="6" max="6" width="22.8984375" style="29" customWidth="1"/>
    <col min="7" max="7" width="6.3984375" style="29" customWidth="1"/>
    <col min="8" max="8" width="6.59765625" style="29" customWidth="1"/>
    <col min="9" max="9" width="9" style="29" customWidth="1"/>
    <col min="10" max="10" width="6.19921875" style="29" customWidth="1"/>
    <col min="11" max="11" width="5.8984375" style="29" customWidth="1"/>
    <col min="12" max="12" width="10.59765625" style="29" customWidth="1"/>
    <col min="13" max="13" width="6.3984375" style="29" customWidth="1"/>
    <col min="14" max="14" width="6.09765625" style="29" customWidth="1"/>
    <col min="15" max="15" width="10.69921875" style="29" customWidth="1"/>
    <col min="16" max="16" width="9.3984375" style="29" customWidth="1"/>
    <col min="17" max="17" width="6.8984375" style="29" customWidth="1"/>
    <col min="18" max="18" width="10" style="29" customWidth="1"/>
    <col min="19" max="19" width="6" style="29" customWidth="1"/>
    <col min="20" max="20" width="7.09765625" style="29" customWidth="1"/>
    <col min="21" max="21" width="7.3984375" style="29" customWidth="1"/>
    <col min="22" max="22" width="14.59765625" style="29" customWidth="1"/>
    <col min="23" max="23" width="7.5" style="29" customWidth="1"/>
    <col min="24" max="24" width="13" style="29" customWidth="1"/>
    <col min="25" max="25" width="6" style="29" customWidth="1"/>
    <col min="26" max="26" width="9" style="29" hidden="1" customWidth="1"/>
    <col min="27" max="27" width="6.19921875" style="29" customWidth="1"/>
    <col min="28" max="28" width="8.69921875" style="29" customWidth="1"/>
    <col min="29" max="29" width="8.8984375" style="29" customWidth="1"/>
    <col min="30" max="30" width="28.296875" style="29" customWidth="1"/>
    <col min="31" max="16384" width="9" style="29"/>
  </cols>
  <sheetData>
    <row r="1" spans="1:30" s="22" customFormat="1" ht="27" customHeight="1">
      <c r="A1" s="676" t="s">
        <v>123</v>
      </c>
      <c r="B1" s="676"/>
      <c r="C1" s="677"/>
      <c r="D1" s="677"/>
      <c r="E1" s="677"/>
      <c r="F1" s="677"/>
      <c r="G1" s="677"/>
      <c r="H1" s="677"/>
      <c r="I1" s="678" t="s">
        <v>153</v>
      </c>
      <c r="J1" s="678"/>
      <c r="K1" s="678">
        <f>'选型表'!E2</f>
      </c>
      <c r="L1" s="678"/>
      <c r="M1" s="678" t="s">
        <v>124</v>
      </c>
      <c r="N1" s="678"/>
      <c r="O1" s="678"/>
      <c r="P1" s="671"/>
      <c r="Q1" s="671"/>
      <c r="R1" s="671"/>
      <c r="S1" s="671"/>
      <c r="T1" s="671"/>
      <c r="U1" s="671"/>
      <c r="V1" s="671"/>
      <c r="W1" s="154"/>
      <c r="X1" s="155"/>
      <c r="Y1" s="154"/>
      <c r="Z1" s="155"/>
      <c r="AA1" s="154"/>
      <c r="AB1" s="154"/>
      <c r="AC1" s="154"/>
      <c r="AD1" s="462" t="s">
        <v>348</v>
      </c>
    </row>
    <row r="2" spans="1:30" s="30" customFormat="1" ht="40.5" customHeight="1">
      <c r="A2" s="672" t="s">
        <v>0</v>
      </c>
      <c r="B2" s="673"/>
      <c r="C2" s="470" t="str">
        <f>'选型表'!D3</f>
      </c>
      <c r="D2" s="471"/>
      <c r="E2" s="471"/>
      <c r="F2" s="471"/>
      <c r="G2" s="471"/>
      <c r="H2" s="471"/>
      <c r="I2" s="472"/>
      <c r="J2" s="724"/>
      <c r="K2" s="720"/>
      <c r="L2" s="720" t="s">
        <v>349</v>
      </c>
      <c r="M2" s="720"/>
      <c r="N2" s="720"/>
      <c r="O2" s="720"/>
      <c r="P2" s="720"/>
      <c r="Q2" s="720"/>
      <c r="R2" s="720"/>
      <c r="S2" s="720"/>
      <c r="T2" s="720"/>
      <c r="U2" s="721"/>
      <c r="V2" s="156" t="s">
        <v>126</v>
      </c>
      <c r="W2" s="674" t="str">
        <f>'选型表'!Y3</f>
      </c>
      <c r="X2" s="674"/>
      <c r="Y2" s="675" t="s">
        <v>226</v>
      </c>
      <c r="Z2" s="675"/>
      <c r="AA2" s="675"/>
      <c r="AB2" s="679">
        <f>'选型表'!AC3</f>
      </c>
      <c r="AC2" s="680"/>
      <c r="AD2" s="462"/>
    </row>
    <row r="3" spans="1:30" s="30" customFormat="1" ht="40.5" customHeight="1">
      <c r="A3" s="681" t="s">
        <v>127</v>
      </c>
      <c r="B3" s="682"/>
      <c r="C3" s="683" t="str">
        <f>'选型表'!D5</f>
      </c>
      <c r="D3" s="684"/>
      <c r="E3" s="684"/>
      <c r="F3" s="684"/>
      <c r="G3" s="684"/>
      <c r="H3" s="684"/>
      <c r="I3" s="685"/>
      <c r="J3" s="725"/>
      <c r="K3" s="722"/>
      <c r="L3" s="722"/>
      <c r="M3" s="722"/>
      <c r="N3" s="722"/>
      <c r="O3" s="722"/>
      <c r="P3" s="722"/>
      <c r="Q3" s="722"/>
      <c r="R3" s="722"/>
      <c r="S3" s="722"/>
      <c r="T3" s="722"/>
      <c r="U3" s="723"/>
      <c r="V3" s="157" t="s">
        <v>128</v>
      </c>
      <c r="W3" s="686" t="str">
        <f>'选型表'!Y5</f>
      </c>
      <c r="X3" s="686"/>
      <c r="Y3" s="687" t="s">
        <v>129</v>
      </c>
      <c r="Z3" s="687"/>
      <c r="AA3" s="687"/>
      <c r="AB3" s="688">
        <f>'选型表'!AC5</f>
      </c>
      <c r="AC3" s="689"/>
      <c r="AD3" s="462"/>
    </row>
    <row r="4" spans="1:30" s="31" customFormat="1" ht="24.9" customHeight="1">
      <c r="A4" s="493" t="s">
        <v>130</v>
      </c>
      <c r="B4" s="469"/>
      <c r="C4" s="469"/>
      <c r="D4" s="469"/>
      <c r="E4" s="469"/>
      <c r="F4" s="469"/>
      <c r="G4" s="469"/>
      <c r="H4" s="469"/>
      <c r="I4" s="469"/>
      <c r="J4" s="469"/>
      <c r="K4" s="469"/>
      <c r="L4" s="469"/>
      <c r="M4" s="469"/>
      <c r="N4" s="469"/>
      <c r="O4" s="469"/>
      <c r="P4" s="469"/>
      <c r="Q4" s="469"/>
      <c r="R4" s="469"/>
      <c r="S4" s="469"/>
      <c r="T4" s="469"/>
      <c r="U4" s="469"/>
      <c r="V4" s="457"/>
      <c r="W4" s="459" t="s">
        <v>350</v>
      </c>
      <c r="X4" s="459"/>
      <c r="Y4" s="459"/>
      <c r="Z4" s="459"/>
      <c r="AA4" s="459"/>
      <c r="AB4" s="459" t="s">
        <v>351</v>
      </c>
      <c r="AC4" s="690"/>
      <c r="AD4" s="462"/>
    </row>
    <row r="5" spans="1:30" s="32" customFormat="1" ht="24.9" customHeight="1">
      <c r="A5" s="701" t="s">
        <v>157</v>
      </c>
      <c r="B5" s="704" t="s">
        <v>132</v>
      </c>
      <c r="C5" s="691" t="s">
        <v>133</v>
      </c>
      <c r="D5" s="715"/>
      <c r="E5" s="704" t="s">
        <v>134</v>
      </c>
      <c r="F5" s="691" t="s">
        <v>352</v>
      </c>
      <c r="G5" s="692"/>
      <c r="H5" s="692"/>
      <c r="I5" s="692"/>
      <c r="J5" s="692"/>
      <c r="K5" s="692"/>
      <c r="L5" s="692"/>
      <c r="M5" s="692"/>
      <c r="N5" s="693"/>
      <c r="O5" s="704" t="s">
        <v>353</v>
      </c>
      <c r="P5" s="704" t="s">
        <v>354</v>
      </c>
      <c r="Q5" s="704" t="s">
        <v>355</v>
      </c>
      <c r="R5" s="704" t="s">
        <v>356</v>
      </c>
      <c r="S5" s="704" t="s">
        <v>357</v>
      </c>
      <c r="T5" s="704" t="s">
        <v>211</v>
      </c>
      <c r="U5" s="735" t="s">
        <v>358</v>
      </c>
      <c r="V5" s="696" t="s">
        <v>143</v>
      </c>
      <c r="W5" s="694" t="s">
        <v>359</v>
      </c>
      <c r="X5" s="694"/>
      <c r="Y5" s="694"/>
      <c r="Z5" s="694"/>
      <c r="AA5" s="694"/>
      <c r="AB5" s="694" t="s">
        <v>360</v>
      </c>
      <c r="AC5" s="695" t="s">
        <v>361</v>
      </c>
      <c r="AD5" s="462"/>
    </row>
    <row r="6" spans="1:30" s="32" customFormat="1" ht="30.75" customHeight="1">
      <c r="A6" s="702"/>
      <c r="B6" s="705"/>
      <c r="C6" s="716"/>
      <c r="D6" s="717"/>
      <c r="E6" s="705"/>
      <c r="F6" s="704" t="s">
        <v>195</v>
      </c>
      <c r="G6" s="704" t="str">
        <f>'选型表'!G6</f>
      </c>
      <c r="H6" s="704" t="s">
        <v>362</v>
      </c>
      <c r="I6" s="691" t="str">
        <f>'选型表'!K6</f>
      </c>
      <c r="J6" s="707"/>
      <c r="K6" s="704" t="str">
        <f>'选型表'!J6</f>
      </c>
      <c r="L6" s="704" t="str">
        <f>'选型表'!I6</f>
      </c>
      <c r="M6" s="704" t="str">
        <f>'选型表'!T6</f>
      </c>
      <c r="N6" s="704" t="s">
        <v>363</v>
      </c>
      <c r="O6" s="705"/>
      <c r="P6" s="705"/>
      <c r="Q6" s="705"/>
      <c r="R6" s="705"/>
      <c r="S6" s="705"/>
      <c r="T6" s="705"/>
      <c r="U6" s="736"/>
      <c r="V6" s="697"/>
      <c r="W6" s="694" t="s">
        <v>112</v>
      </c>
      <c r="X6" s="694" t="s">
        <v>364</v>
      </c>
      <c r="Y6" s="694" t="s">
        <v>145</v>
      </c>
      <c r="Z6" s="694"/>
      <c r="AA6" s="694" t="s">
        <v>146</v>
      </c>
      <c r="AB6" s="694"/>
      <c r="AC6" s="695"/>
      <c r="AD6" s="462"/>
    </row>
    <row r="7" spans="1:30" s="32" customFormat="1" ht="36" customHeight="1">
      <c r="A7" s="703"/>
      <c r="B7" s="706"/>
      <c r="C7" s="718"/>
      <c r="D7" s="719"/>
      <c r="E7" s="705"/>
      <c r="F7" s="705"/>
      <c r="G7" s="706"/>
      <c r="H7" s="705"/>
      <c r="I7" s="158" t="s">
        <v>216</v>
      </c>
      <c r="J7" s="159" t="s">
        <v>217</v>
      </c>
      <c r="K7" s="705"/>
      <c r="L7" s="705"/>
      <c r="M7" s="706"/>
      <c r="N7" s="705"/>
      <c r="O7" s="705"/>
      <c r="P7" s="705"/>
      <c r="Q7" s="705"/>
      <c r="R7" s="706"/>
      <c r="S7" s="706"/>
      <c r="T7" s="706"/>
      <c r="U7" s="737"/>
      <c r="V7" s="698"/>
      <c r="W7" s="694"/>
      <c r="X7" s="694"/>
      <c r="Y7" s="694"/>
      <c r="Z7" s="694"/>
      <c r="AA7" s="694"/>
      <c r="AB7" s="694"/>
      <c r="AC7" s="695"/>
    </row>
    <row r="8" spans="1:30" s="33" customFormat="1" ht="60" customHeight="1">
      <c r="A8" s="160">
        <f>'选型表'!A8</f>
      </c>
      <c r="B8" s="148">
        <f>'选型表'!C8</f>
      </c>
      <c r="C8" s="161"/>
      <c r="D8" s="162"/>
      <c r="E8" s="148">
        <f>'选型表'!E8</f>
      </c>
      <c r="F8" s="148">
        <f>'选型表'!F8</f>
      </c>
      <c r="G8" s="148">
        <f>'选型表'!G8</f>
      </c>
      <c r="H8" s="148">
        <f>'选型表'!H8</f>
      </c>
      <c r="I8" s="148">
        <f>'选型表'!K8</f>
      </c>
      <c r="J8" s="176">
        <f>'选型表'!L8</f>
      </c>
      <c r="K8" s="148">
        <f>'选型表'!J8</f>
      </c>
      <c r="L8" s="148">
        <f>'选型表'!I8</f>
      </c>
      <c r="M8" s="148">
        <f>'选型表'!T8</f>
      </c>
      <c r="N8" s="148"/>
      <c r="O8" s="148"/>
      <c r="P8" s="176"/>
      <c r="Q8" s="148"/>
      <c r="R8" s="163">
        <f>'选型表'!Y8</f>
      </c>
      <c r="S8" s="163">
        <f>'选型表'!Z8</f>
      </c>
      <c r="T8" s="163">
        <f>'选型表'!AA8</f>
      </c>
      <c r="U8" s="163"/>
      <c r="V8" s="256" t="inlineStr">
        <is>
          <t>两年操作备件(附清单)</t>
        </is>
      </c>
      <c r="W8" s="136"/>
      <c r="X8" s="136"/>
      <c r="Y8" s="136"/>
      <c r="Z8" s="136"/>
      <c r="AA8" s="136"/>
      <c r="AB8" s="136"/>
      <c r="AC8" s="138"/>
    </row>
    <row r="9" spans="1:30" s="33" customFormat="1" ht="60" customHeight="1">
      <c r="A9" s="160">
        <f>'选型表'!A9</f>
      </c>
      <c r="B9" s="148">
        <f>'选型表'!C9</f>
      </c>
      <c r="C9" s="161"/>
      <c r="D9" s="162"/>
      <c r="E9" s="148">
        <f>'选型表'!E9</f>
      </c>
      <c r="F9" s="148">
        <f>'选型表'!F9</f>
      </c>
      <c r="G9" s="148">
        <f>'选型表'!G9</f>
      </c>
      <c r="H9" s="148">
        <f>'选型表'!H9</f>
      </c>
      <c r="I9" s="148">
        <f>'选型表'!K9</f>
      </c>
      <c r="J9" s="176">
        <f>'选型表'!L9</f>
      </c>
      <c r="K9" s="148">
        <f>'选型表'!J9</f>
      </c>
      <c r="L9" s="148">
        <f>'选型表'!I9</f>
      </c>
      <c r="M9" s="148">
        <f>'选型表'!T9</f>
      </c>
      <c r="N9" s="148"/>
      <c r="O9" s="148"/>
      <c r="P9" s="176"/>
      <c r="Q9" s="148"/>
      <c r="R9" s="163">
        <f>'选型表'!Y9</f>
      </c>
      <c r="S9" s="163">
        <f>'选型表'!Z9</f>
      </c>
      <c r="T9" s="163">
        <f>'选型表'!AA9</f>
      </c>
      <c r="U9" s="163"/>
      <c r="V9" s="256"/>
      <c r="W9" s="136"/>
      <c r="X9" s="136"/>
      <c r="Y9" s="136"/>
      <c r="Z9" s="136"/>
      <c r="AA9" s="136"/>
      <c r="AB9" s="136"/>
      <c r="AC9" s="138"/>
    </row>
    <row r="10" spans="1:30" s="33" customFormat="1" ht="60" customHeight="1">
      <c r="A10" s="160">
        <f>'选型表'!A10</f>
      </c>
      <c r="B10" s="148">
        <f>'选型表'!C10</f>
      </c>
      <c r="C10" s="161"/>
      <c r="D10" s="162"/>
      <c r="E10" s="148">
        <f>'选型表'!E10</f>
      </c>
      <c r="F10" s="148">
        <f>'选型表'!F10</f>
      </c>
      <c r="G10" s="148">
        <f>'选型表'!G10</f>
      </c>
      <c r="H10" s="148">
        <f>'选型表'!H10</f>
      </c>
      <c r="I10" s="148">
        <f>'选型表'!K10</f>
      </c>
      <c r="J10" s="176">
        <f>'选型表'!L10</f>
      </c>
      <c r="K10" s="148">
        <f>'选型表'!J10</f>
      </c>
      <c r="L10" s="148">
        <f>'选型表'!I10</f>
      </c>
      <c r="M10" s="148">
        <f>'选型表'!T10</f>
      </c>
      <c r="N10" s="148"/>
      <c r="O10" s="148"/>
      <c r="P10" s="176"/>
      <c r="Q10" s="148"/>
      <c r="R10" s="163">
        <f>'选型表'!Y10</f>
      </c>
      <c r="S10" s="163">
        <f>'选型表'!Z10</f>
      </c>
      <c r="T10" s="163">
        <f>'选型表'!AA10</f>
      </c>
      <c r="U10" s="163"/>
      <c r="V10" s="256"/>
      <c r="W10" s="136"/>
      <c r="X10" s="136"/>
      <c r="Y10" s="136"/>
      <c r="Z10" s="136"/>
      <c r="AA10" s="136"/>
      <c r="AB10" s="136"/>
      <c r="AC10" s="138"/>
    </row>
    <row r="11" spans="1:30" s="33" customFormat="1" ht="60" customHeight="1">
      <c r="A11" s="160">
        <f>'选型表'!A11</f>
      </c>
      <c r="B11" s="148">
        <f>'选型表'!C11</f>
      </c>
      <c r="C11" s="161"/>
      <c r="D11" s="162"/>
      <c r="E11" s="148">
        <f>'选型表'!E11</f>
      </c>
      <c r="F11" s="148">
        <f>'选型表'!F11</f>
      </c>
      <c r="G11" s="148">
        <f>'选型表'!G11</f>
      </c>
      <c r="H11" s="148">
        <f>'选型表'!H11</f>
      </c>
      <c r="I11" s="148">
        <f>'选型表'!K11</f>
      </c>
      <c r="J11" s="176">
        <f>'选型表'!L11</f>
      </c>
      <c r="K11" s="148">
        <f>'选型表'!J11</f>
      </c>
      <c r="L11" s="148">
        <f>'选型表'!I11</f>
      </c>
      <c r="M11" s="148">
        <f>'选型表'!T11</f>
      </c>
      <c r="N11" s="148"/>
      <c r="O11" s="148"/>
      <c r="P11" s="176"/>
      <c r="Q11" s="148"/>
      <c r="R11" s="163">
        <f>'选型表'!Y11</f>
      </c>
      <c r="S11" s="163">
        <f>'选型表'!Z11</f>
      </c>
      <c r="T11" s="163">
        <f>'选型表'!AA11</f>
      </c>
      <c r="U11" s="163"/>
      <c r="V11" s="256"/>
      <c r="W11" s="136"/>
      <c r="X11" s="136"/>
      <c r="Y11" s="136"/>
      <c r="Z11" s="136"/>
      <c r="AA11" s="136"/>
      <c r="AB11" s="136"/>
      <c r="AC11" s="138"/>
    </row>
    <row r="12" spans="1:30" s="33" customFormat="1" ht="60" customHeight="1">
      <c r="A12" s="160">
        <f>'选型表'!A12</f>
      </c>
      <c r="B12" s="148">
        <f>'选型表'!C12</f>
      </c>
      <c r="C12" s="161"/>
      <c r="D12" s="162"/>
      <c r="E12" s="148">
        <f>'选型表'!E12</f>
      </c>
      <c r="F12" s="148">
        <f>'选型表'!F12</f>
      </c>
      <c r="G12" s="148">
        <f>'选型表'!G12</f>
      </c>
      <c r="H12" s="148">
        <f>'选型表'!H12</f>
      </c>
      <c r="I12" s="148">
        <f>'选型表'!K12</f>
      </c>
      <c r="J12" s="176">
        <f>'选型表'!L12</f>
      </c>
      <c r="K12" s="148">
        <f>'选型表'!J12</f>
      </c>
      <c r="L12" s="148">
        <f>'选型表'!I12</f>
      </c>
      <c r="M12" s="148">
        <f>'选型表'!T12</f>
      </c>
      <c r="N12" s="148"/>
      <c r="O12" s="148"/>
      <c r="P12" s="176"/>
      <c r="Q12" s="148"/>
      <c r="R12" s="163">
        <f>'选型表'!Y12</f>
      </c>
      <c r="S12" s="163">
        <f>'选型表'!Z12</f>
      </c>
      <c r="T12" s="163">
        <f>'选型表'!AA12</f>
      </c>
      <c r="U12" s="163"/>
      <c r="V12" s="256"/>
      <c r="W12" s="136"/>
      <c r="X12" s="136"/>
      <c r="Y12" s="136"/>
      <c r="Z12" s="136"/>
      <c r="AA12" s="136"/>
      <c r="AB12" s="136"/>
      <c r="AC12" s="138"/>
    </row>
    <row r="13" spans="1:30" s="33" customFormat="1" ht="60" customHeight="1">
      <c r="A13" s="160">
        <f>'选型表'!A13</f>
      </c>
      <c r="B13" s="148">
        <f>'选型表'!C13</f>
      </c>
      <c r="C13" s="161"/>
      <c r="D13" s="162"/>
      <c r="E13" s="148">
        <f>'选型表'!E13</f>
      </c>
      <c r="F13" s="148">
        <f>'选型表'!F13</f>
      </c>
      <c r="G13" s="148">
        <f>'选型表'!G13</f>
      </c>
      <c r="H13" s="148">
        <f>'选型表'!H13</f>
      </c>
      <c r="I13" s="148">
        <f>'选型表'!K13</f>
      </c>
      <c r="J13" s="176">
        <f>'选型表'!L13</f>
      </c>
      <c r="K13" s="148">
        <f>'选型表'!J13</f>
      </c>
      <c r="L13" s="148">
        <f>'选型表'!I13</f>
      </c>
      <c r="M13" s="148">
        <f>'选型表'!T13</f>
      </c>
      <c r="N13" s="148"/>
      <c r="O13" s="148"/>
      <c r="P13" s="176"/>
      <c r="Q13" s="148"/>
      <c r="R13" s="163">
        <f>'选型表'!Y13</f>
      </c>
      <c r="S13" s="163">
        <f>'选型表'!Z13</f>
      </c>
      <c r="T13" s="163">
        <f>'选型表'!AA13</f>
      </c>
      <c r="U13" s="163"/>
      <c r="V13" s="256" t="inlineStr">
        <is>
          <t>两年操作备件(附清单)</t>
        </is>
      </c>
      <c r="W13" s="136"/>
      <c r="X13" s="136"/>
      <c r="Y13" s="136"/>
      <c r="Z13" s="136"/>
      <c r="AA13" s="136"/>
      <c r="AB13" s="136"/>
      <c r="AC13" s="138"/>
    </row>
    <row r="14" spans="1:30" s="33" customFormat="1" ht="60" customHeight="1">
      <c r="A14" s="160">
        <f>'选型表'!A14</f>
      </c>
      <c r="B14" s="148">
        <f>'选型表'!C14</f>
      </c>
      <c r="C14" s="161"/>
      <c r="D14" s="162"/>
      <c r="E14" s="148">
        <f>'选型表'!E14</f>
      </c>
      <c r="F14" s="148">
        <f>'选型表'!F14</f>
      </c>
      <c r="G14" s="148">
        <f>'选型表'!G14</f>
      </c>
      <c r="H14" s="148">
        <f>'选型表'!H14</f>
      </c>
      <c r="I14" s="148">
        <f>'选型表'!K14</f>
      </c>
      <c r="J14" s="176">
        <f>'选型表'!L14</f>
      </c>
      <c r="K14" s="148">
        <f>'选型表'!J14</f>
      </c>
      <c r="L14" s="148">
        <f>'选型表'!I14</f>
      </c>
      <c r="M14" s="148">
        <f>'选型表'!T14</f>
      </c>
      <c r="N14" s="148"/>
      <c r="O14" s="148"/>
      <c r="P14" s="176"/>
      <c r="Q14" s="148"/>
      <c r="R14" s="163">
        <f>'选型表'!Y14</f>
      </c>
      <c r="S14" s="163">
        <f>'选型表'!Z14</f>
      </c>
      <c r="T14" s="163">
        <f>'选型表'!AA14</f>
      </c>
      <c r="U14" s="163"/>
      <c r="V14" s="256"/>
      <c r="W14" s="136"/>
      <c r="X14" s="136"/>
      <c r="Y14" s="136"/>
      <c r="Z14" s="136"/>
      <c r="AA14" s="136"/>
      <c r="AB14" s="136"/>
      <c r="AC14" s="138"/>
    </row>
    <row r="15" spans="1:30" s="33" customFormat="1" ht="60" customHeight="1">
      <c r="A15" s="160">
        <f>'选型表'!A15</f>
      </c>
      <c r="B15" s="148">
        <f>'选型表'!C15</f>
      </c>
      <c r="C15" s="161"/>
      <c r="D15" s="162"/>
      <c r="E15" s="148">
        <f>'选型表'!E15</f>
      </c>
      <c r="F15" s="148">
        <f>'选型表'!F15</f>
      </c>
      <c r="G15" s="148">
        <f>'选型表'!G15</f>
      </c>
      <c r="H15" s="148">
        <f>'选型表'!H15</f>
      </c>
      <c r="I15" s="148">
        <f>'选型表'!K15</f>
      </c>
      <c r="J15" s="176">
        <f>'选型表'!L15</f>
      </c>
      <c r="K15" s="148">
        <f>'选型表'!J15</f>
      </c>
      <c r="L15" s="148">
        <f>'选型表'!I15</f>
      </c>
      <c r="M15" s="148">
        <f>'选型表'!T15</f>
      </c>
      <c r="N15" s="148"/>
      <c r="O15" s="148"/>
      <c r="P15" s="176"/>
      <c r="Q15" s="148"/>
      <c r="R15" s="163">
        <f>'选型表'!Y15</f>
      </c>
      <c r="S15" s="163">
        <f>'选型表'!Z15</f>
      </c>
      <c r="T15" s="163">
        <f>'选型表'!AA15</f>
      </c>
      <c r="U15" s="163"/>
      <c r="V15" s="256"/>
      <c r="W15" s="136"/>
      <c r="X15" s="136"/>
      <c r="Y15" s="136"/>
      <c r="Z15" s="136"/>
      <c r="AA15" s="136"/>
      <c r="AB15" s="136"/>
      <c r="AC15" s="138"/>
    </row>
    <row r="16" spans="1:30" s="33" customFormat="1" ht="60" customHeight="1">
      <c r="A16" s="160">
        <f>'选型表'!A16</f>
      </c>
      <c r="B16" s="148">
        <f>'选型表'!C16</f>
      </c>
      <c r="C16" s="161"/>
      <c r="D16" s="162"/>
      <c r="E16" s="148">
        <f>'选型表'!E16</f>
      </c>
      <c r="F16" s="148">
        <f>'选型表'!F16</f>
      </c>
      <c r="G16" s="148">
        <f>'选型表'!G16</f>
      </c>
      <c r="H16" s="148">
        <f>'选型表'!H16</f>
      </c>
      <c r="I16" s="148">
        <f>'选型表'!K16</f>
      </c>
      <c r="J16" s="176">
        <f>'选型表'!L16</f>
      </c>
      <c r="K16" s="148">
        <f>'选型表'!J16</f>
      </c>
      <c r="L16" s="148">
        <f>'选型表'!I16</f>
      </c>
      <c r="M16" s="148">
        <f>'选型表'!T16</f>
      </c>
      <c r="N16" s="148"/>
      <c r="O16" s="148"/>
      <c r="P16" s="176"/>
      <c r="Q16" s="148"/>
      <c r="R16" s="163">
        <f>'选型表'!Y16</f>
      </c>
      <c r="S16" s="163">
        <f>'选型表'!Z16</f>
      </c>
      <c r="T16" s="163">
        <f>'选型表'!AA16</f>
      </c>
      <c r="U16" s="163"/>
      <c r="V16" s="256"/>
      <c r="W16" s="136"/>
      <c r="X16" s="136"/>
      <c r="Y16" s="136"/>
      <c r="Z16" s="136"/>
      <c r="AA16" s="136"/>
      <c r="AB16" s="136"/>
      <c r="AC16" s="138"/>
    </row>
    <row r="17" spans="1:30" s="33" customFormat="1" ht="60" customHeight="1">
      <c r="A17" s="160">
        <f>'选型表'!A17</f>
      </c>
      <c r="B17" s="148">
        <f>'选型表'!C17</f>
      </c>
      <c r="C17" s="161"/>
      <c r="D17" s="162"/>
      <c r="E17" s="148">
        <f>'选型表'!E17</f>
      </c>
      <c r="F17" s="148">
        <f>'选型表'!F17</f>
      </c>
      <c r="G17" s="148">
        <f>'选型表'!G17</f>
      </c>
      <c r="H17" s="148">
        <f>'选型表'!H17</f>
      </c>
      <c r="I17" s="148">
        <f>'选型表'!K17</f>
      </c>
      <c r="J17" s="176">
        <f>'选型表'!L17</f>
      </c>
      <c r="K17" s="148">
        <f>'选型表'!J17</f>
      </c>
      <c r="L17" s="148">
        <f>'选型表'!I17</f>
      </c>
      <c r="M17" s="148">
        <f>'选型表'!T17</f>
      </c>
      <c r="N17" s="148"/>
      <c r="O17" s="148"/>
      <c r="P17" s="176"/>
      <c r="Q17" s="148"/>
      <c r="R17" s="163">
        <f>'选型表'!Y17</f>
      </c>
      <c r="S17" s="163">
        <f>'选型表'!Z17</f>
      </c>
      <c r="T17" s="163">
        <f>'选型表'!AA17</f>
      </c>
      <c r="U17" s="163"/>
      <c r="V17" s="256" t="inlineStr">
        <is>
          <t>两年操作备件(附清单)</t>
        </is>
      </c>
      <c r="W17" s="136"/>
      <c r="X17" s="136"/>
      <c r="Y17" s="136"/>
      <c r="Z17" s="136"/>
      <c r="AA17" s="136"/>
      <c r="AB17" s="136"/>
      <c r="AC17" s="138"/>
    </row>
    <row r="18" spans="1:30" s="33" customFormat="1" ht="60" customHeight="1">
      <c r="A18" s="160">
        <f>'选型表'!A18</f>
      </c>
      <c r="B18" s="148">
        <f>'选型表'!C18</f>
      </c>
      <c r="C18" s="161"/>
      <c r="D18" s="162"/>
      <c r="E18" s="148">
        <f>'选型表'!E18</f>
      </c>
      <c r="F18" s="148">
        <f>'选型表'!F18</f>
      </c>
      <c r="G18" s="148">
        <f>'选型表'!G18</f>
      </c>
      <c r="H18" s="148">
        <f>'选型表'!H18</f>
      </c>
      <c r="I18" s="148">
        <f>'选型表'!K18</f>
      </c>
      <c r="J18" s="176">
        <f>'选型表'!L18</f>
      </c>
      <c r="K18" s="148">
        <f>'选型表'!J18</f>
      </c>
      <c r="L18" s="148">
        <f>'选型表'!I18</f>
      </c>
      <c r="M18" s="148">
        <f>'选型表'!T18</f>
      </c>
      <c r="N18" s="148"/>
      <c r="O18" s="148"/>
      <c r="P18" s="176"/>
      <c r="Q18" s="148"/>
      <c r="R18" s="163">
        <f>'选型表'!Y18</f>
      </c>
      <c r="S18" s="163">
        <f>'选型表'!Z18</f>
      </c>
      <c r="T18" s="163">
        <f>'选型表'!AA18</f>
      </c>
      <c r="U18" s="163"/>
      <c r="V18" s="256"/>
      <c r="W18" s="136"/>
      <c r="X18" s="136"/>
      <c r="Y18" s="136"/>
      <c r="Z18" s="136"/>
      <c r="AA18" s="136"/>
      <c r="AB18" s="136"/>
      <c r="AC18" s="138"/>
    </row>
    <row r="19" spans="1:30" s="33" customFormat="1" ht="60" customHeight="1">
      <c r="A19" s="160">
        <f>'选型表'!A20</f>
      </c>
      <c r="B19" s="148">
        <f>'选型表'!C20</f>
      </c>
      <c r="C19" s="161"/>
      <c r="D19" s="162"/>
      <c r="E19" s="148">
        <f>'选型表'!E20</f>
      </c>
      <c r="F19" s="148">
        <f>'选型表'!F20</f>
      </c>
      <c r="G19" s="148">
        <f>'选型表'!G20</f>
      </c>
      <c r="H19" s="148">
        <f>'选型表'!H20</f>
      </c>
      <c r="I19" s="148">
        <f>'选型表'!K20</f>
      </c>
      <c r="J19" s="176">
        <f>'选型表'!L20</f>
      </c>
      <c r="K19" s="148">
        <f>'选型表'!J20</f>
      </c>
      <c r="L19" s="148">
        <f>'选型表'!I20</f>
      </c>
      <c r="M19" s="148">
        <f>'选型表'!T20</f>
      </c>
      <c r="N19" s="148"/>
      <c r="O19" s="148"/>
      <c r="P19" s="176"/>
      <c r="Q19" s="148"/>
      <c r="R19" s="163">
        <f>'选型表'!Y20</f>
      </c>
      <c r="S19" s="163">
        <f>'选型表'!Z20</f>
      </c>
      <c r="T19" s="163">
        <f>'选型表'!AA20</f>
      </c>
      <c r="U19" s="163"/>
      <c r="V19" s="256"/>
      <c r="W19" s="136"/>
      <c r="X19" s="136"/>
      <c r="Y19" s="136"/>
      <c r="Z19" s="136"/>
      <c r="AA19" s="136"/>
      <c r="AB19" s="136"/>
      <c r="AC19" s="138"/>
    </row>
    <row r="20" spans="1:30" s="33" customFormat="1" ht="60" customHeight="1">
      <c r="A20" s="160">
        <f>'选型表'!A21</f>
      </c>
      <c r="B20" s="148">
        <f>'选型表'!C21</f>
      </c>
      <c r="C20" s="161"/>
      <c r="D20" s="162"/>
      <c r="E20" s="148">
        <f>'选型表'!E21</f>
      </c>
      <c r="F20" s="148">
        <f>'选型表'!F21</f>
      </c>
      <c r="G20" s="148">
        <f>'选型表'!G21</f>
      </c>
      <c r="H20" s="148">
        <f>'选型表'!H21</f>
      </c>
      <c r="I20" s="148">
        <f>'选型表'!K21</f>
      </c>
      <c r="J20" s="176">
        <f>'选型表'!L21</f>
      </c>
      <c r="K20" s="148">
        <f>'选型表'!J21</f>
      </c>
      <c r="L20" s="148">
        <f>'选型表'!I21</f>
      </c>
      <c r="M20" s="148">
        <f>'选型表'!T21</f>
      </c>
      <c r="N20" s="148"/>
      <c r="O20" s="148"/>
      <c r="P20" s="176"/>
      <c r="Q20" s="148"/>
      <c r="R20" s="163">
        <f>'选型表'!Y21</f>
      </c>
      <c r="S20" s="163">
        <f>'选型表'!Z21</f>
      </c>
      <c r="T20" s="163">
        <f>'选型表'!AA21</f>
      </c>
      <c r="U20" s="163"/>
      <c r="V20" s="256"/>
      <c r="W20" s="136"/>
      <c r="X20" s="136"/>
      <c r="Y20" s="136"/>
      <c r="Z20" s="136"/>
      <c r="AA20" s="136"/>
      <c r="AB20" s="136"/>
      <c r="AC20" s="138"/>
    </row>
    <row r="21" spans="1:30" s="33" customFormat="1" ht="60" customHeight="1">
      <c r="A21" s="160">
        <f>'选型表'!A22</f>
      </c>
      <c r="B21" s="148">
        <f>'选型表'!C22</f>
      </c>
      <c r="C21" s="161"/>
      <c r="D21" s="162"/>
      <c r="E21" s="148">
        <f>'选型表'!E22</f>
      </c>
      <c r="F21" s="148">
        <f>'选型表'!F22</f>
      </c>
      <c r="G21" s="148">
        <f>'选型表'!G22</f>
      </c>
      <c r="H21" s="148">
        <f>'选型表'!H22</f>
      </c>
      <c r="I21" s="148">
        <f>'选型表'!K22</f>
      </c>
      <c r="J21" s="176">
        <f>'选型表'!L22</f>
      </c>
      <c r="K21" s="148">
        <f>'选型表'!J22</f>
      </c>
      <c r="L21" s="148">
        <f>'选型表'!I22</f>
      </c>
      <c r="M21" s="148">
        <f>'选型表'!T22</f>
      </c>
      <c r="N21" s="148"/>
      <c r="O21" s="148"/>
      <c r="P21" s="176"/>
      <c r="Q21" s="148"/>
      <c r="R21" s="163">
        <f>'选型表'!Y22</f>
      </c>
      <c r="S21" s="163">
        <f>'选型表'!Z22</f>
      </c>
      <c r="T21" s="163">
        <f>'选型表'!AA22</f>
      </c>
      <c r="U21" s="163"/>
      <c r="V21" s="256"/>
      <c r="W21" s="136"/>
      <c r="X21" s="136"/>
      <c r="Y21" s="136"/>
      <c r="Z21" s="136"/>
      <c r="AA21" s="136"/>
      <c r="AB21" s="136"/>
      <c r="AC21" s="138"/>
    </row>
    <row r="22" spans="1:30" s="33" customFormat="1" ht="60" customHeight="1">
      <c r="A22" s="160">
        <f>'选型表'!A23</f>
      </c>
      <c r="B22" s="148">
        <f>'选型表'!C23</f>
      </c>
      <c r="C22" s="161"/>
      <c r="D22" s="162"/>
      <c r="E22" s="148">
        <f>'选型表'!E23</f>
      </c>
      <c r="F22" s="148">
        <f>'选型表'!F23</f>
      </c>
      <c r="G22" s="148">
        <f>'选型表'!G23</f>
      </c>
      <c r="H22" s="148">
        <f>'选型表'!H23</f>
      </c>
      <c r="I22" s="148">
        <f>'选型表'!K23</f>
      </c>
      <c r="J22" s="176">
        <f>'选型表'!L23</f>
      </c>
      <c r="K22" s="148">
        <f>'选型表'!J23</f>
      </c>
      <c r="L22" s="148">
        <f>'选型表'!I23</f>
      </c>
      <c r="M22" s="148">
        <f>'选型表'!T23</f>
      </c>
      <c r="N22" s="148"/>
      <c r="O22" s="148"/>
      <c r="P22" s="176"/>
      <c r="Q22" s="148"/>
      <c r="R22" s="163">
        <f>'选型表'!Y23</f>
      </c>
      <c r="S22" s="163">
        <f>'选型表'!Z23</f>
      </c>
      <c r="T22" s="163">
        <f>'选型表'!AA23</f>
      </c>
      <c r="U22" s="163"/>
      <c r="V22" s="256"/>
      <c r="W22" s="136"/>
      <c r="X22" s="136"/>
      <c r="Y22" s="136"/>
      <c r="Z22" s="136"/>
      <c r="AA22" s="136"/>
      <c r="AB22" s="136"/>
      <c r="AC22" s="138"/>
    </row>
    <row r="23" spans="1:30" s="33" customFormat="1" ht="60" customHeight="1">
      <c r="A23" s="160">
        <f>'选型表'!A25</f>
      </c>
      <c r="B23" s="148">
        <f>'选型表'!C25</f>
      </c>
      <c r="C23" s="161"/>
      <c r="D23" s="162"/>
      <c r="E23" s="148">
        <f>'选型表'!E25</f>
      </c>
      <c r="F23" s="148">
        <f>'选型表'!F25</f>
      </c>
      <c r="G23" s="148">
        <f>'选型表'!G25</f>
      </c>
      <c r="H23" s="148">
        <f>'选型表'!H25</f>
      </c>
      <c r="I23" s="148">
        <f>'选型表'!K25</f>
      </c>
      <c r="J23" s="176">
        <f>'选型表'!L25</f>
      </c>
      <c r="K23" s="148">
        <f>'选型表'!J25</f>
      </c>
      <c r="L23" s="148">
        <f>'选型表'!I25</f>
      </c>
      <c r="M23" s="148">
        <f>'选型表'!T25</f>
      </c>
      <c r="N23" s="148"/>
      <c r="O23" s="148"/>
      <c r="P23" s="176"/>
      <c r="Q23" s="148"/>
      <c r="R23" s="163">
        <f>'选型表'!Y25</f>
      </c>
      <c r="S23" s="163">
        <f>'选型表'!Z25</f>
      </c>
      <c r="T23" s="163">
        <f>'选型表'!AA25</f>
      </c>
      <c r="U23" s="163"/>
      <c r="V23" s="256"/>
      <c r="W23" s="136"/>
      <c r="X23" s="136"/>
      <c r="Y23" s="136"/>
      <c r="Z23" s="136"/>
      <c r="AA23" s="136"/>
      <c r="AB23" s="136"/>
      <c r="AC23" s="138"/>
    </row>
    <row r="24" spans="1:30" s="33" customFormat="1" ht="60" customHeight="1">
      <c r="A24" s="160">
        <f>'选型表'!A27</f>
      </c>
      <c r="B24" s="148">
        <f>'选型表'!C27</f>
      </c>
      <c r="C24" s="161"/>
      <c r="D24" s="162"/>
      <c r="E24" s="148">
        <f>'选型表'!E27</f>
      </c>
      <c r="F24" s="148">
        <f>'选型表'!F27</f>
      </c>
      <c r="G24" s="148">
        <f>'选型表'!G27</f>
      </c>
      <c r="H24" s="148">
        <f>'选型表'!H27</f>
      </c>
      <c r="I24" s="148">
        <f>'选型表'!K27</f>
      </c>
      <c r="J24" s="176">
        <f>'选型表'!L27</f>
      </c>
      <c r="K24" s="148">
        <f>'选型表'!J27</f>
      </c>
      <c r="L24" s="148">
        <f>'选型表'!I27</f>
      </c>
      <c r="M24" s="148">
        <f>'选型表'!T27</f>
      </c>
      <c r="N24" s="148"/>
      <c r="O24" s="148"/>
      <c r="P24" s="176"/>
      <c r="Q24" s="148"/>
      <c r="R24" s="163">
        <f>'选型表'!Y27</f>
      </c>
      <c r="S24" s="163">
        <f>'选型表'!Z27</f>
      </c>
      <c r="T24" s="163">
        <f>'选型表'!AA27</f>
      </c>
      <c r="U24" s="163"/>
      <c r="V24" s="256"/>
      <c r="W24" s="136"/>
      <c r="X24" s="136"/>
      <c r="Y24" s="136"/>
      <c r="Z24" s="136"/>
      <c r="AA24" s="136"/>
      <c r="AB24" s="136"/>
      <c r="AC24" s="138"/>
    </row>
    <row r="25" spans="1:30" s="33" customFormat="1" ht="60" customHeight="1">
      <c r="A25" s="160">
        <f>'选型表'!A28</f>
      </c>
      <c r="B25" s="148">
        <f>'选型表'!C28</f>
      </c>
      <c r="C25" s="161"/>
      <c r="D25" s="162"/>
      <c r="E25" s="148">
        <f>'选型表'!E28</f>
      </c>
      <c r="F25" s="148">
        <f>'选型表'!F28</f>
      </c>
      <c r="G25" s="148">
        <f>'选型表'!G28</f>
      </c>
      <c r="H25" s="148">
        <f>'选型表'!H28</f>
      </c>
      <c r="I25" s="148">
        <f>'选型表'!K28</f>
      </c>
      <c r="J25" s="176">
        <f>'选型表'!L28</f>
      </c>
      <c r="K25" s="148">
        <f>'选型表'!J28</f>
      </c>
      <c r="L25" s="148">
        <f>'选型表'!I28</f>
      </c>
      <c r="M25" s="148">
        <f>'选型表'!T28</f>
      </c>
      <c r="N25" s="148"/>
      <c r="O25" s="148"/>
      <c r="P25" s="176"/>
      <c r="Q25" s="148"/>
      <c r="R25" s="163">
        <f>'选型表'!Y28</f>
      </c>
      <c r="S25" s="163">
        <f>'选型表'!Z28</f>
      </c>
      <c r="T25" s="163">
        <f>'选型表'!AA28</f>
      </c>
      <c r="U25" s="163"/>
      <c r="V25" s="256"/>
      <c r="W25" s="136"/>
      <c r="X25" s="136"/>
      <c r="Y25" s="136"/>
      <c r="Z25" s="136"/>
      <c r="AA25" s="136"/>
      <c r="AB25" s="136"/>
      <c r="AC25" s="138"/>
    </row>
    <row r="26" spans="1:30" s="33" customFormat="1" ht="60" customHeight="1">
      <c r="A26" s="160">
        <f>'选型表'!A29</f>
      </c>
      <c r="B26" s="148">
        <f>'选型表'!C29</f>
      </c>
      <c r="C26" s="161"/>
      <c r="D26" s="162"/>
      <c r="E26" s="148">
        <f>'选型表'!E29</f>
      </c>
      <c r="F26" s="148">
        <f>'选型表'!F29</f>
      </c>
      <c r="G26" s="148">
        <f>'选型表'!G29</f>
      </c>
      <c r="H26" s="148">
        <f>'选型表'!H29</f>
      </c>
      <c r="I26" s="148">
        <f>'选型表'!K29</f>
      </c>
      <c r="J26" s="176">
        <f>'选型表'!L29</f>
      </c>
      <c r="K26" s="148">
        <f>'选型表'!J29</f>
      </c>
      <c r="L26" s="148">
        <f>'选型表'!I29</f>
      </c>
      <c r="M26" s="148">
        <f>'选型表'!T29</f>
      </c>
      <c r="N26" s="148"/>
      <c r="O26" s="148"/>
      <c r="P26" s="176"/>
      <c r="Q26" s="148"/>
      <c r="R26" s="163">
        <f>'选型表'!Y29</f>
      </c>
      <c r="S26" s="163">
        <f>'选型表'!Z29</f>
      </c>
      <c r="T26" s="163">
        <f>'选型表'!AA29</f>
      </c>
      <c r="U26" s="163"/>
      <c r="V26" s="256" t="inlineStr">
        <is>
          <t>两年操作备件(附清单)</t>
        </is>
      </c>
      <c r="W26" s="136"/>
      <c r="X26" s="136"/>
      <c r="Y26" s="136"/>
      <c r="Z26" s="136"/>
      <c r="AA26" s="136"/>
      <c r="AB26" s="136"/>
      <c r="AC26" s="138"/>
    </row>
    <row r="27" spans="1:30" s="33" customFormat="1" ht="60" customHeight="1">
      <c r="A27" s="160">
        <f>'选型表'!A31</f>
      </c>
      <c r="B27" s="148">
        <f>'选型表'!C31</f>
      </c>
      <c r="C27" s="161"/>
      <c r="D27" s="162"/>
      <c r="E27" s="148">
        <f>'选型表'!E31</f>
      </c>
      <c r="F27" s="148">
        <f>'选型表'!F31</f>
      </c>
      <c r="G27" s="148">
        <f>'选型表'!G31</f>
      </c>
      <c r="H27" s="148">
        <f>'选型表'!H31</f>
      </c>
      <c r="I27" s="148">
        <f>'选型表'!K31</f>
      </c>
      <c r="J27" s="176">
        <f>'选型表'!L31</f>
      </c>
      <c r="K27" s="148">
        <f>'选型表'!J31</f>
      </c>
      <c r="L27" s="148">
        <f>'选型表'!I31</f>
      </c>
      <c r="M27" s="148">
        <f>'选型表'!T31</f>
      </c>
      <c r="N27" s="148"/>
      <c r="O27" s="148"/>
      <c r="P27" s="176"/>
      <c r="Q27" s="148"/>
      <c r="R27" s="163">
        <f>'选型表'!Y31</f>
      </c>
      <c r="S27" s="163">
        <f>'选型表'!Z31</f>
      </c>
      <c r="T27" s="163">
        <f>'选型表'!AA31</f>
      </c>
      <c r="U27" s="163"/>
      <c r="V27" s="256"/>
      <c r="W27" s="136"/>
      <c r="X27" s="136"/>
      <c r="Y27" s="136"/>
      <c r="Z27" s="136"/>
      <c r="AA27" s="136"/>
      <c r="AB27" s="136"/>
      <c r="AC27" s="138"/>
    </row>
    <row r="28" spans="1:30" ht="23.1" customHeight="1">
      <c r="A28" s="164"/>
      <c r="B28" s="165"/>
      <c r="C28" s="166"/>
      <c r="D28" s="167" t="s">
        <v>148</v>
      </c>
      <c r="E28" s="168">
        <v>2</v>
      </c>
      <c r="F28" s="149" t="s">
        <v>175</v>
      </c>
      <c r="G28" s="149"/>
      <c r="H28" s="708"/>
      <c r="I28" s="708"/>
      <c r="J28" s="150"/>
      <c r="K28" s="708"/>
      <c r="L28" s="708"/>
      <c r="M28" s="151"/>
      <c r="N28" s="149"/>
      <c r="O28" s="152"/>
      <c r="P28" s="153"/>
      <c r="Q28" s="153"/>
      <c r="R28" s="153"/>
      <c r="S28" s="153"/>
      <c r="T28" s="153"/>
      <c r="U28" s="153"/>
      <c r="V28" s="153"/>
      <c r="W28" s="153"/>
      <c r="X28" s="153"/>
      <c r="Y28" s="153"/>
      <c r="Z28" s="153"/>
      <c r="AA28" s="168"/>
      <c r="AB28" s="153"/>
      <c r="AC28" s="169"/>
    </row>
    <row r="29" spans="1:30" s="30" customFormat="1" ht="23.1" customHeight="1">
      <c r="A29" s="729"/>
      <c r="B29" s="730"/>
      <c r="C29" s="730"/>
      <c r="D29" s="730"/>
      <c r="E29" s="730"/>
      <c r="F29" s="730"/>
      <c r="G29" s="730"/>
      <c r="H29" s="730"/>
      <c r="I29" s="730"/>
      <c r="J29" s="730"/>
      <c r="K29" s="730"/>
      <c r="L29" s="730"/>
      <c r="M29" s="730"/>
      <c r="N29" s="730"/>
      <c r="O29" s="730"/>
      <c r="P29" s="730"/>
      <c r="Q29" s="730"/>
      <c r="R29" s="730"/>
      <c r="S29" s="730"/>
      <c r="T29" s="730"/>
      <c r="U29" s="730"/>
      <c r="V29" s="730"/>
      <c r="W29" s="730"/>
      <c r="X29" s="730"/>
      <c r="Y29" s="730"/>
      <c r="Z29" s="730"/>
      <c r="AA29" s="730"/>
      <c r="AB29" s="730"/>
      <c r="AC29" s="731"/>
    </row>
    <row r="30" spans="1:30" s="30" customFormat="1" ht="108" customHeight="1">
      <c r="A30" s="732" t="s">
        <v>149</v>
      </c>
      <c r="B30" s="733"/>
      <c r="C30" s="733"/>
      <c r="D30" s="733"/>
      <c r="E30" s="733"/>
      <c r="F30" s="733"/>
      <c r="G30" s="733"/>
      <c r="H30" s="733"/>
      <c r="I30" s="733"/>
      <c r="J30" s="734" t="s">
        <v>178</v>
      </c>
      <c r="K30" s="733"/>
      <c r="L30" s="733"/>
      <c r="M30" s="733"/>
      <c r="N30" s="733"/>
      <c r="O30" s="709" t="inlineStr">
        <is>
          <t>机械密封的外引冲洗液要采用稳定、洁净的、与介质相容且不会发生汽化的物料进行冲洗。轻烃类高危泵推荐采用符合API682-2004规定的无压面对背双密封(布置方式2)或有压双密封(布置方式3)；密封结构选择A型密封；对于输送高硫化氢含量介质的密封，辅助密封元件宜采用全氟醚橡胶；芳烃类介质密封圈材质推荐选用全氟醚橡胶。</t>
        </is>
      </c>
      <c r="P30" s="710"/>
      <c r="Q30" s="710"/>
      <c r="R30" s="710"/>
      <c r="S30" s="710"/>
      <c r="T30" s="710"/>
      <c r="U30" s="710"/>
      <c r="V30" s="710"/>
      <c r="W30" s="710"/>
      <c r="X30" s="710"/>
      <c r="Y30" s="710"/>
      <c r="Z30" s="710"/>
      <c r="AA30" s="710"/>
      <c r="AB30" s="710"/>
      <c r="AC30" s="711"/>
    </row>
    <row r="31" spans="1:30" s="30" customFormat="1" ht="72" customHeight="1">
      <c r="A31" s="726" t="s">
        <v>150</v>
      </c>
      <c r="B31" s="727"/>
      <c r="C31" s="727"/>
      <c r="D31" s="727"/>
      <c r="E31" s="727"/>
      <c r="F31" s="727"/>
      <c r="G31" s="727"/>
      <c r="H31" s="727"/>
      <c r="I31" s="727"/>
      <c r="J31" s="728" t="s">
        <v>179</v>
      </c>
      <c r="K31" s="727"/>
      <c r="L31" s="727"/>
      <c r="M31" s="727"/>
      <c r="N31" s="727"/>
      <c r="O31" s="712"/>
      <c r="P31" s="713"/>
      <c r="Q31" s="713"/>
      <c r="R31" s="713"/>
      <c r="S31" s="713"/>
      <c r="T31" s="713"/>
      <c r="U31" s="713"/>
      <c r="V31" s="713"/>
      <c r="W31" s="713"/>
      <c r="X31" s="713"/>
      <c r="Y31" s="713"/>
      <c r="Z31" s="713"/>
      <c r="AA31" s="713"/>
      <c r="AB31" s="713"/>
      <c r="AC31" s="714"/>
    </row>
    <row r="32" spans="1:30" s="30" customFormat="1" ht="28.5" customHeight="1">
      <c r="A32" s="699" t="s">
        <v>365</v>
      </c>
      <c r="B32" s="699"/>
      <c r="C32" s="699"/>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row>
    <row r="33" spans="1:30">
      <c r="A33" s="35"/>
    </row>
    <row r="38" spans="11:18">
      <c r="K38" s="700"/>
      <c r="L38" s="700"/>
      <c r="M38" s="700"/>
      <c r="N38" s="700"/>
      <c r="O38" s="700"/>
      <c r="P38" s="700"/>
      <c r="Q38" s="700"/>
      <c r="R38" s="700"/>
    </row>
  </sheetData>
  <sheetProtection formatCells="0" formatColumns="0" formatRows="0" insertColumns="0" insertRows="0" insertHyperlinks="0" deleteColumns="0" deleteRows="0" sort="0" autoFilter="0" pivotTables="0"/>
  <mergeCells count="60">
    <mergeCell ref="O30:AC31"/>
    <mergeCell ref="C5:D7"/>
    <mergeCell ref="Y6:Z7"/>
    <mergeCell ref="L2:U3"/>
    <mergeCell ref="J2:K3"/>
    <mergeCell ref="A31:I31"/>
    <mergeCell ref="J31:N31"/>
    <mergeCell ref="K28:L28"/>
    <mergeCell ref="A29:AC29"/>
    <mergeCell ref="A30:I30"/>
    <mergeCell ref="J30:N30"/>
    <mergeCell ref="Q5:Q7"/>
    <mergeCell ref="R5:R7"/>
    <mergeCell ref="S5:S7"/>
    <mergeCell ref="T5:T7"/>
    <mergeCell ref="U5:U7"/>
    <mergeCell ref="A32:AC32"/>
    <mergeCell ref="K38:R38"/>
    <mergeCell ref="A5:A7"/>
    <mergeCell ref="B5:B7"/>
    <mergeCell ref="E5:E7"/>
    <mergeCell ref="F6:F7"/>
    <mergeCell ref="G6:G7"/>
    <mergeCell ref="H6:H7"/>
    <mergeCell ref="K6:K7"/>
    <mergeCell ref="L6:L7"/>
    <mergeCell ref="M6:M7"/>
    <mergeCell ref="N6:N7"/>
    <mergeCell ref="O5:O7"/>
    <mergeCell ref="P5:P7"/>
    <mergeCell ref="I6:J6"/>
    <mergeCell ref="H28:I28"/>
    <mergeCell ref="AB3:AC3"/>
    <mergeCell ref="A4:V4"/>
    <mergeCell ref="W4:AA4"/>
    <mergeCell ref="AB4:AC4"/>
    <mergeCell ref="F5:N5"/>
    <mergeCell ref="W5:AA5"/>
    <mergeCell ref="AC5:AC7"/>
    <mergeCell ref="V5:V7"/>
    <mergeCell ref="W6:W7"/>
    <mergeCell ref="X6:X7"/>
    <mergeCell ref="AA6:AA7"/>
    <mergeCell ref="AB5:AB7"/>
    <mergeCell ref="AD1:AD6"/>
    <mergeCell ref="P1:V1"/>
    <mergeCell ref="A2:B2"/>
    <mergeCell ref="C2:I2"/>
    <mergeCell ref="W2:X2"/>
    <mergeCell ref="Y2:AA2"/>
    <mergeCell ref="A1:B1"/>
    <mergeCell ref="C1:H1"/>
    <mergeCell ref="I1:J1"/>
    <mergeCell ref="K1:L1"/>
    <mergeCell ref="M1:O1"/>
    <mergeCell ref="AB2:AC2"/>
    <mergeCell ref="A3:B3"/>
    <mergeCell ref="C3:I3"/>
    <mergeCell ref="W3:X3"/>
    <mergeCell ref="Y3:AA3"/>
  </mergeCells>
  <phoneticPr fontId="58" type="noConversion"/>
  <printOptions horizontalCentered="1"/>
  <pageMargins left="0.2" right="0.118110236220472" top="0.17" bottom="0.16" header="0.23" footer="0.16"/>
  <pageSetup paperSize="9" scale="54" firstPageNumber="4294963191" orientation="landscape"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55"/>
  <sheetViews>
    <sheetView view="pageBreakPreview" topLeftCell="A6" zoomScaleNormal="80" zoomScaleSheetLayoutView="100" workbookViewId="0">
      <selection activeCell="G12" sqref="G12:I13"/>
    </sheetView>
  </sheetViews>
  <sheetFormatPr defaultColWidth="9" defaultRowHeight="16.8"/>
  <cols>
    <col min="1" max="1" width="7.59765625" style="203" customWidth="1"/>
    <col min="2" max="2" width="13.69921875" style="203" customWidth="1"/>
    <col min="3" max="3" width="7.3984375" style="204" customWidth="1"/>
    <col min="4" max="4" width="14.3984375" style="204" customWidth="1"/>
    <col min="5" max="6" width="19.8984375" style="203" customWidth="1"/>
    <col min="7" max="7" width="8.19921875" style="203" customWidth="1"/>
    <col min="8" max="8" width="3.8984375" style="203" customWidth="1"/>
    <col min="9" max="9" width="10" style="203" customWidth="1"/>
    <col min="10" max="10" width="12.09765625" style="203" customWidth="1"/>
    <col min="11" max="11" width="14.69921875" style="203" customWidth="1"/>
    <col min="12" max="12" width="8.3984375" style="203" customWidth="1"/>
    <col min="13" max="13" width="9.8984375" style="203" customWidth="1"/>
    <col min="14" max="14" width="7.09765625" style="203" customWidth="1"/>
    <col min="15" max="15" width="8.09765625" style="203" customWidth="1"/>
    <col min="16" max="16" width="8.69921875" style="203" customWidth="1"/>
    <col min="17" max="17" width="10.5" style="203" customWidth="1"/>
    <col min="18" max="18" width="7.09765625" style="203" customWidth="1"/>
    <col min="19" max="19" width="18.69921875" style="203" customWidth="1"/>
    <col min="20" max="20" width="24.8984375" style="203" customWidth="1"/>
    <col min="21" max="16384" width="9" style="203"/>
  </cols>
  <sheetData>
    <row r="1" spans="1:21" ht="0.9" customHeight="1"/>
    <row r="2" spans="1:21" ht="0.9" customHeight="1"/>
    <row r="3" spans="1:21" s="207" customFormat="1" ht="22.5" customHeight="1" thickBot="1">
      <c r="A3" s="800" t="s">
        <v>152</v>
      </c>
      <c r="B3" s="800"/>
      <c r="C3" s="801"/>
      <c r="D3" s="801"/>
      <c r="E3" s="801"/>
      <c r="F3" s="205"/>
      <c r="G3" s="802" t="s">
        <v>153</v>
      </c>
      <c r="H3" s="802"/>
      <c r="I3" s="803">
        <f>'封面'!E8</f>
      </c>
      <c r="J3" s="803"/>
      <c r="K3" s="206"/>
      <c r="L3" s="802" t="s">
        <v>124</v>
      </c>
      <c r="M3" s="802"/>
      <c r="N3" s="802"/>
      <c r="O3" s="803"/>
      <c r="P3" s="803"/>
      <c r="Q3" s="803"/>
      <c r="R3" s="803"/>
      <c r="S3" s="803"/>
      <c r="T3" s="462" t="s">
        <v>154</v>
      </c>
    </row>
    <row r="4" spans="1:21" s="211" customFormat="1" ht="33.75" customHeight="1" thickTop="1">
      <c r="A4" s="789" t="s">
        <v>0</v>
      </c>
      <c r="B4" s="790"/>
      <c r="C4" s="791"/>
      <c r="D4" s="792"/>
      <c r="E4" s="792"/>
      <c r="F4" s="793"/>
      <c r="G4" s="208"/>
      <c r="H4" s="209"/>
      <c r="I4" s="794" t="s">
        <v>155</v>
      </c>
      <c r="J4" s="794"/>
      <c r="K4" s="794"/>
      <c r="L4" s="795"/>
      <c r="M4" s="798" t="s">
        <v>126</v>
      </c>
      <c r="N4" s="799"/>
      <c r="O4" s="790"/>
      <c r="P4" s="790"/>
      <c r="Q4" s="210" t="s">
        <v>156</v>
      </c>
      <c r="R4" s="790"/>
      <c r="S4" s="806"/>
      <c r="T4" s="462"/>
    </row>
    <row r="5" spans="1:21" s="211" customFormat="1" ht="41.25" customHeight="1" thickBot="1">
      <c r="A5" s="782" t="s">
        <v>127</v>
      </c>
      <c r="B5" s="783"/>
      <c r="C5" s="784"/>
      <c r="D5" s="785"/>
      <c r="E5" s="785"/>
      <c r="F5" s="786"/>
      <c r="G5" s="212"/>
      <c r="H5" s="213"/>
      <c r="I5" s="796"/>
      <c r="J5" s="796"/>
      <c r="K5" s="796"/>
      <c r="L5" s="797"/>
      <c r="M5" s="787" t="s">
        <v>128</v>
      </c>
      <c r="N5" s="788"/>
      <c r="O5" s="783"/>
      <c r="P5" s="783"/>
      <c r="Q5" s="214" t="s">
        <v>129</v>
      </c>
      <c r="R5" s="804"/>
      <c r="S5" s="805"/>
      <c r="T5" s="462"/>
    </row>
    <row r="6" spans="1:21" s="216" customFormat="1" ht="30" customHeight="1" thickTop="1">
      <c r="A6" s="776" t="s">
        <v>157</v>
      </c>
      <c r="B6" s="634" t="s">
        <v>132</v>
      </c>
      <c r="C6" s="778" t="s">
        <v>133</v>
      </c>
      <c r="D6" s="779"/>
      <c r="E6" s="634" t="s">
        <v>136</v>
      </c>
      <c r="F6" s="215" t="s">
        <v>158</v>
      </c>
      <c r="G6" s="215" t="s">
        <v>159</v>
      </c>
      <c r="H6" s="634" t="s">
        <v>113</v>
      </c>
      <c r="I6" s="633" t="s">
        <v>160</v>
      </c>
      <c r="J6" s="773" t="s">
        <v>161</v>
      </c>
      <c r="K6" s="773" t="s">
        <v>162</v>
      </c>
      <c r="L6" s="773" t="s">
        <v>163</v>
      </c>
      <c r="M6" s="775" t="s">
        <v>164</v>
      </c>
      <c r="N6" s="773" t="s">
        <v>165</v>
      </c>
      <c r="O6" s="775" t="s">
        <v>166</v>
      </c>
      <c r="P6" s="215" t="s">
        <v>167</v>
      </c>
      <c r="Q6" s="215" t="s">
        <v>146</v>
      </c>
      <c r="R6" s="215" t="s">
        <v>168</v>
      </c>
      <c r="S6" s="807" t="s">
        <v>169</v>
      </c>
      <c r="T6" s="462"/>
    </row>
    <row r="7" spans="1:21" s="216" customFormat="1" ht="30" customHeight="1">
      <c r="A7" s="777"/>
      <c r="B7" s="631"/>
      <c r="C7" s="780"/>
      <c r="D7" s="781"/>
      <c r="E7" s="631"/>
      <c r="F7" s="217" t="s">
        <v>170</v>
      </c>
      <c r="G7" s="217" t="s">
        <v>171</v>
      </c>
      <c r="H7" s="631"/>
      <c r="I7" s="634"/>
      <c r="J7" s="774"/>
      <c r="K7" s="774"/>
      <c r="L7" s="774"/>
      <c r="M7" s="774"/>
      <c r="N7" s="774"/>
      <c r="O7" s="774"/>
      <c r="P7" s="217" t="s">
        <v>172</v>
      </c>
      <c r="Q7" s="217" t="s">
        <v>172</v>
      </c>
      <c r="R7" s="217" t="s">
        <v>173</v>
      </c>
      <c r="S7" s="808"/>
      <c r="T7" s="462"/>
    </row>
    <row r="8" spans="1:21" s="223" customFormat="1" ht="39.9" customHeight="1">
      <c r="A8" s="218">
        <f>'选型表'!A8</f>
      </c>
      <c r="B8" s="219">
        <f>'选型表'!C8</f>
      </c>
      <c r="C8" s="179"/>
      <c r="D8" s="235"/>
      <c r="E8" s="176">
        <f>'选型表'!AB8</f>
      </c>
      <c r="F8" s="177">
        <f>'选型表'!T8</f>
      </c>
      <c r="G8" s="176">
        <f>'选型表'!AC8</f>
      </c>
      <c r="H8" s="220">
        <f>'选型表'!E8</f>
      </c>
      <c r="I8" s="221"/>
      <c r="J8" s="283" t="inlineStr">
        <is>
          <t>10kV (容量大于160kW)</t>
        </is>
      </c>
      <c r="K8" s="284" t="inlineStr">
        <is>
          <t>IP55</t>
        </is>
      </c>
      <c r="L8" s="283" t="inlineStr">
        <is>
          <t>按B级考核</t>
        </is>
      </c>
      <c r="M8" s="283"/>
      <c r="N8" s="283"/>
      <c r="O8" s="283"/>
      <c r="P8" s="221"/>
      <c r="Q8" s="221"/>
      <c r="R8" s="221"/>
      <c r="S8" s="222"/>
      <c r="T8" s="462"/>
    </row>
    <row r="9" spans="1:21" s="223" customFormat="1" ht="39.9" customHeight="1">
      <c r="A9" s="218">
        <f>'选型表'!A9</f>
      </c>
      <c r="B9" s="219">
        <f>'选型表'!C9</f>
      </c>
      <c r="C9" s="179"/>
      <c r="D9" s="235"/>
      <c r="E9" s="176">
        <f>'选型表'!AB9</f>
      </c>
      <c r="F9" s="177">
        <f>'选型表'!T9</f>
      </c>
      <c r="G9" s="176">
        <f>'选型表'!AC9</f>
      </c>
      <c r="H9" s="220">
        <f>'选型表'!E9</f>
      </c>
      <c r="I9" s="221"/>
      <c r="J9" s="283"/>
      <c r="K9" s="284" t="inlineStr">
        <is>
          <t>IP55</t>
        </is>
      </c>
      <c r="L9" s="283" t="inlineStr">
        <is>
          <t>按B级考核</t>
        </is>
      </c>
      <c r="M9" s="283"/>
      <c r="N9" s="283"/>
      <c r="O9" s="283"/>
      <c r="P9" s="221"/>
      <c r="Q9" s="221"/>
      <c r="R9" s="221"/>
      <c r="S9" s="222"/>
    </row>
    <row r="10" spans="1:21" s="223" customFormat="1" ht="39.9" customHeight="1">
      <c r="A10" s="218">
        <f>'选型表'!A10</f>
      </c>
      <c r="B10" s="219">
        <f>'选型表'!C10</f>
      </c>
      <c r="C10" s="179"/>
      <c r="D10" s="235"/>
      <c r="E10" s="176">
        <f>'选型表'!AB10</f>
      </c>
      <c r="F10" s="177">
        <f>'选型表'!T10</f>
      </c>
      <c r="G10" s="176">
        <f>'选型表'!AC10</f>
      </c>
      <c r="H10" s="220">
        <f>'选型表'!E10</f>
      </c>
      <c r="I10" s="221"/>
      <c r="J10" s="283"/>
      <c r="K10" s="284" t="inlineStr">
        <is>
          <t>IP55</t>
        </is>
      </c>
      <c r="L10" s="283" t="inlineStr">
        <is>
          <t>按B级考核</t>
        </is>
      </c>
      <c r="M10" s="283"/>
      <c r="N10" s="283" t="inlineStr">
        <is>
          <t>电动机定子绕组应埋置6 个Pt100 铂热电阻(单支三线制),每相2 个,并设独立的测温接线盒,测温接线盒与主接线盒同方向。</t>
        </is>
      </c>
      <c r="O10" s="283"/>
      <c r="P10" s="221"/>
      <c r="Q10" s="221"/>
      <c r="R10" s="221"/>
      <c r="S10" s="222"/>
      <c r="T10" s="462"/>
    </row>
    <row r="11" spans="1:21" s="223" customFormat="1" ht="39.9" customHeight="1">
      <c r="A11" s="218">
        <f>'选型表'!A11</f>
      </c>
      <c r="B11" s="219">
        <f>'选型表'!C11</f>
      </c>
      <c r="C11" s="179"/>
      <c r="D11" s="235"/>
      <c r="E11" s="176">
        <f>'选型表'!AB11</f>
      </c>
      <c r="F11" s="177">
        <f>'选型表'!T11</f>
      </c>
      <c r="G11" s="176">
        <f>'选型表'!AC11</f>
      </c>
      <c r="H11" s="220">
        <f>'选型表'!E11</f>
      </c>
      <c r="I11" s="221"/>
      <c r="J11" s="283" t="inlineStr">
        <is>
          <t>380V/3PH/50Hz</t>
        </is>
      </c>
      <c r="K11" s="284" t="inlineStr">
        <is>
          <t>IP55</t>
        </is>
      </c>
      <c r="L11" s="283" t="inlineStr">
        <is>
          <t>按B级考核</t>
        </is>
      </c>
      <c r="M11" s="283"/>
      <c r="N11" s="283"/>
      <c r="O11" s="283"/>
      <c r="P11" s="221"/>
      <c r="Q11" s="221"/>
      <c r="R11" s="221"/>
      <c r="S11" s="222"/>
      <c r="T11" s="462"/>
    </row>
    <row r="12" spans="1:21" s="223" customFormat="1" ht="39.9" customHeight="1">
      <c r="A12" s="218">
        <f>'选型表'!A12</f>
      </c>
      <c r="B12" s="219">
        <f>'选型表'!C12</f>
      </c>
      <c r="C12" s="179"/>
      <c r="D12" s="235"/>
      <c r="E12" s="176">
        <f>'选型表'!AB12</f>
      </c>
      <c r="F12" s="177">
        <f>'选型表'!T12</f>
      </c>
      <c r="G12" s="176">
        <f>'选型表'!AC12</f>
      </c>
      <c r="H12" s="220">
        <f>'选型表'!E12</f>
      </c>
      <c r="I12" s="221"/>
      <c r="J12" s="283"/>
      <c r="K12" s="284" t="inlineStr">
        <is>
          <t>IP55</t>
        </is>
      </c>
      <c r="L12" s="283" t="inlineStr">
        <is>
          <t>按B级考核</t>
        </is>
      </c>
      <c r="M12" s="283"/>
      <c r="N12" s="283" t="inlineStr">
        <is>
          <t>电动机定子绕组应埋置6 个Pt100 铂热电阻(单支三线制),每相2 个,并设独立的测温接线盒,测温接线盒与主接线盒同方向。</t>
        </is>
      </c>
      <c r="O12" s="283"/>
      <c r="P12" s="221"/>
      <c r="Q12" s="221"/>
      <c r="R12" s="221"/>
      <c r="S12" s="222"/>
      <c r="T12" s="462"/>
    </row>
    <row r="13" spans="1:21" s="223" customFormat="1" ht="39.9" customHeight="1">
      <c r="A13" s="218">
        <f>'选型表'!A13</f>
      </c>
      <c r="B13" s="219">
        <f>'选型表'!C13</f>
      </c>
      <c r="C13" s="179"/>
      <c r="D13" s="235"/>
      <c r="E13" s="176">
        <f>'选型表'!AB13</f>
      </c>
      <c r="F13" s="177">
        <f>'选型表'!T13</f>
      </c>
      <c r="G13" s="176">
        <f>'选型表'!AC13</f>
      </c>
      <c r="H13" s="220">
        <f>'选型表'!E13</f>
      </c>
      <c r="I13" s="221"/>
      <c r="J13" s="283" t="inlineStr">
        <is>
          <t>10kV (容量大于160kW)</t>
        </is>
      </c>
      <c r="K13" s="284" t="inlineStr">
        <is>
          <t>IP55</t>
        </is>
      </c>
      <c r="L13" s="283" t="inlineStr">
        <is>
          <t>按B级考核</t>
        </is>
      </c>
      <c r="M13" s="283"/>
      <c r="N13" s="283"/>
      <c r="O13" s="283"/>
      <c r="P13" s="221"/>
      <c r="Q13" s="221"/>
      <c r="R13" s="221"/>
      <c r="S13" s="222"/>
      <c r="T13" s="462"/>
    </row>
    <row r="14" spans="1:21" s="223" customFormat="1" ht="39.9" customHeight="1">
      <c r="A14" s="218">
        <f>'选型表'!A14</f>
      </c>
      <c r="B14" s="219">
        <f>'选型表'!C14</f>
      </c>
      <c r="C14" s="179"/>
      <c r="D14" s="235"/>
      <c r="E14" s="176">
        <f>'选型表'!AB14</f>
      </c>
      <c r="F14" s="177">
        <f>'选型表'!T14</f>
      </c>
      <c r="G14" s="176">
        <f>'选型表'!AC14</f>
      </c>
      <c r="H14" s="220">
        <f>'选型表'!E14</f>
      </c>
      <c r="I14" s="221"/>
      <c r="J14" s="283"/>
      <c r="K14" s="284" t="inlineStr">
        <is>
          <t>IP55</t>
        </is>
      </c>
      <c r="L14" s="283" t="inlineStr">
        <is>
          <t>按B级考核</t>
        </is>
      </c>
      <c r="M14" s="283"/>
      <c r="N14" s="283" t="inlineStr">
        <is>
          <t>电动机定子绕组应埋置6 个Pt100 铂热电阻(单支三线制),每相2 个,并设独立的测温接线盒,测温接线盒与主接线盒同方向。</t>
        </is>
      </c>
      <c r="O14" s="283"/>
      <c r="P14" s="221"/>
      <c r="Q14" s="221"/>
      <c r="R14" s="221"/>
      <c r="S14" s="222"/>
      <c r="T14" s="462"/>
    </row>
    <row r="15" spans="1:21" s="223" customFormat="1" ht="39.9" customHeight="1">
      <c r="A15" s="218">
        <f>'选型表'!A15</f>
      </c>
      <c r="B15" s="219">
        <f>'选型表'!C15</f>
      </c>
      <c r="C15" s="179"/>
      <c r="D15" s="235"/>
      <c r="E15" s="176">
        <f>'选型表'!AB15</f>
      </c>
      <c r="F15" s="177">
        <f>'选型表'!T15</f>
      </c>
      <c r="G15" s="176">
        <f>'选型表'!AC15</f>
      </c>
      <c r="H15" s="220">
        <f>'选型表'!E15</f>
      </c>
      <c r="I15" s="221"/>
      <c r="J15" s="283"/>
      <c r="K15" s="284" t="inlineStr">
        <is>
          <t>IP55</t>
        </is>
      </c>
      <c r="L15" s="283" t="inlineStr">
        <is>
          <t>按B级考核</t>
        </is>
      </c>
      <c r="M15" s="283"/>
      <c r="N15" s="283" t="inlineStr">
        <is>
          <t>电动机定子绕组应埋置6 个Pt100 铂热电阻(单支三线制),每相2 个,并设独立的测温接线盒,测温接线盒与主接线盒同方向。</t>
        </is>
      </c>
      <c r="O15" s="283"/>
      <c r="P15" s="221"/>
      <c r="Q15" s="221"/>
      <c r="R15" s="221"/>
      <c r="S15" s="222"/>
      <c r="T15" s="462"/>
    </row>
    <row r="16" spans="1:21" s="223" customFormat="1" ht="39.9" customHeight="1">
      <c r="A16" s="218">
        <f>'选型表'!A16</f>
      </c>
      <c r="B16" s="219">
        <f>'选型表'!C16</f>
      </c>
      <c r="C16" s="179"/>
      <c r="D16" s="235"/>
      <c r="E16" s="176">
        <f>'选型表'!AB16</f>
      </c>
      <c r="F16" s="177">
        <f>'选型表'!T16</f>
      </c>
      <c r="G16" s="176">
        <f>'选型表'!AC16</f>
      </c>
      <c r="H16" s="220">
        <f>'选型表'!E16</f>
      </c>
      <c r="I16" s="221"/>
      <c r="J16" s="283" t="inlineStr">
        <is>
          <t>10kV (容量大于160kW)</t>
        </is>
      </c>
      <c r="K16" s="284" t="inlineStr">
        <is>
          <t>IP55</t>
        </is>
      </c>
      <c r="L16" s="283" t="inlineStr">
        <is>
          <t>按B级考核</t>
        </is>
      </c>
      <c r="M16" s="283"/>
      <c r="N16" s="283" t="inlineStr">
        <is>
          <t>电动机定子绕组应埋置6 个Pt100 铂热电阻(单支三线制),每相2 个,并设独立的测温接线盒,测温接线盒与主接线盒同方向。</t>
        </is>
      </c>
      <c r="O16" s="283"/>
      <c r="P16" s="221"/>
      <c r="Q16" s="221"/>
      <c r="R16" s="221"/>
      <c r="S16" s="222"/>
      <c r="T16" s="462"/>
    </row>
    <row r="17" spans="1:21" s="223" customFormat="1" ht="39.9" customHeight="1">
      <c r="A17" s="218">
        <f>'选型表'!A17</f>
      </c>
      <c r="B17" s="219">
        <f>'选型表'!C17</f>
      </c>
      <c r="C17" s="179"/>
      <c r="D17" s="235"/>
      <c r="E17" s="176">
        <f>'选型表'!AB17</f>
      </c>
      <c r="F17" s="177">
        <f>'选型表'!T17</f>
      </c>
      <c r="G17" s="176">
        <f>'选型表'!AC17</f>
      </c>
      <c r="H17" s="220">
        <f>'选型表'!E17</f>
      </c>
      <c r="I17" s="221"/>
      <c r="J17" s="283" t="inlineStr">
        <is>
          <t>380V/3PH/50Hz</t>
        </is>
      </c>
      <c r="K17" s="284" t="inlineStr">
        <is>
          <t>IP55</t>
        </is>
      </c>
      <c r="L17" s="283" t="inlineStr">
        <is>
          <t>按B级考核</t>
        </is>
      </c>
      <c r="M17" s="283"/>
      <c r="N17" s="283"/>
      <c r="O17" s="283"/>
      <c r="P17" s="221"/>
      <c r="Q17" s="221"/>
      <c r="R17" s="221"/>
      <c r="S17" s="222"/>
      <c r="T17" s="462"/>
    </row>
    <row r="18" spans="1:21" s="223" customFormat="1" ht="39.9" customHeight="1">
      <c r="A18" s="218">
        <f>'选型表'!A18</f>
      </c>
      <c r="B18" s="219">
        <f>'选型表'!C18</f>
      </c>
      <c r="C18" s="179"/>
      <c r="D18" s="235"/>
      <c r="E18" s="176">
        <f>'选型表'!AB18</f>
      </c>
      <c r="F18" s="177">
        <f>'选型表'!T18</f>
      </c>
      <c r="G18" s="176">
        <f>'选型表'!AC18</f>
      </c>
      <c r="H18" s="220">
        <f>'选型表'!E18</f>
      </c>
      <c r="I18" s="221"/>
      <c r="J18" s="283" t="inlineStr">
        <is>
          <t>10kV (容量大于160kW)</t>
        </is>
      </c>
      <c r="K18" s="284" t="inlineStr">
        <is>
          <t>IP55</t>
        </is>
      </c>
      <c r="L18" s="283" t="inlineStr">
        <is>
          <t>按B级考核</t>
        </is>
      </c>
      <c r="M18" s="283"/>
      <c r="N18" s="283"/>
      <c r="O18" s="283"/>
      <c r="P18" s="221"/>
      <c r="Q18" s="221"/>
      <c r="R18" s="221"/>
      <c r="S18" s="222"/>
      <c r="T18" s="462"/>
    </row>
    <row r="19" spans="1:21" s="223" customFormat="1" ht="39.9" customHeight="1">
      <c r="A19" s="218">
        <f>'选型表'!A20</f>
      </c>
      <c r="B19" s="219">
        <f>'选型表'!C20</f>
      </c>
      <c r="C19" s="179"/>
      <c r="D19" s="235"/>
      <c r="E19" s="176">
        <f>'选型表'!AB20</f>
      </c>
      <c r="F19" s="177">
        <f>'选型表'!T20</f>
      </c>
      <c r="G19" s="176">
        <f>'选型表'!AC20</f>
      </c>
      <c r="H19" s="220">
        <f>'选型表'!E20</f>
      </c>
      <c r="I19" s="221"/>
      <c r="J19" s="283" t="inlineStr">
        <is>
          <t>10kV (容量大于160kW)</t>
        </is>
      </c>
      <c r="K19" s="284" t="inlineStr">
        <is>
          <t>IP55</t>
        </is>
      </c>
      <c r="L19" s="283" t="inlineStr">
        <is>
          <t>按B级考核</t>
        </is>
      </c>
      <c r="M19" s="283"/>
      <c r="N19" s="283" t="inlineStr">
        <is>
          <t>电动机定子绕组应埋置6 个Pt100 铂热电阻(单支三线制),每相2 个,并设独立的测温接线盒,测温接线盒与主接线盒同方向。</t>
        </is>
      </c>
      <c r="O19" s="283"/>
      <c r="P19" s="221"/>
      <c r="Q19" s="221"/>
      <c r="R19" s="221"/>
      <c r="S19" s="222"/>
      <c r="T19" s="462"/>
    </row>
    <row r="20" spans="1:21" s="223" customFormat="1" ht="39.9" customHeight="1">
      <c r="A20" s="218">
        <f>'选型表'!A21</f>
      </c>
      <c r="B20" s="219">
        <f>'选型表'!C21</f>
      </c>
      <c r="C20" s="179"/>
      <c r="D20" s="235"/>
      <c r="E20" s="176">
        <f>'选型表'!AB21</f>
      </c>
      <c r="F20" s="177">
        <f>'选型表'!T21</f>
      </c>
      <c r="G20" s="176">
        <f>'选型表'!AC21</f>
      </c>
      <c r="H20" s="220">
        <f>'选型表'!E21</f>
      </c>
      <c r="I20" s="221"/>
      <c r="J20" s="283"/>
      <c r="K20" s="284" t="inlineStr">
        <is>
          <t>IP55</t>
        </is>
      </c>
      <c r="L20" s="283" t="inlineStr">
        <is>
          <t>按B级考核</t>
        </is>
      </c>
      <c r="M20" s="283"/>
      <c r="N20" s="283"/>
      <c r="O20" s="283"/>
      <c r="P20" s="221"/>
      <c r="Q20" s="221"/>
      <c r="R20" s="221"/>
      <c r="S20" s="222"/>
      <c r="T20" s="462"/>
    </row>
    <row r="21" spans="1:21" s="223" customFormat="1" ht="39.9" customHeight="1">
      <c r="A21" s="218">
        <f>'选型表'!A22</f>
      </c>
      <c r="B21" s="219">
        <f>'选型表'!C22</f>
      </c>
      <c r="C21" s="179"/>
      <c r="D21" s="235"/>
      <c r="E21" s="176">
        <f>'选型表'!AB22</f>
      </c>
      <c r="F21" s="177">
        <f>'选型表'!T22</f>
      </c>
      <c r="G21" s="176">
        <f>'选型表'!AC22</f>
      </c>
      <c r="H21" s="220">
        <f>'选型表'!E22</f>
      </c>
      <c r="I21" s="221"/>
      <c r="J21" s="283" t="inlineStr">
        <is>
          <t>10kV (容量大于160kW)</t>
        </is>
      </c>
      <c r="K21" s="284" t="inlineStr">
        <is>
          <t>IP55</t>
        </is>
      </c>
      <c r="L21" s="283" t="inlineStr">
        <is>
          <t>按B级考核</t>
        </is>
      </c>
      <c r="M21" s="283"/>
      <c r="N21" s="283"/>
      <c r="O21" s="283"/>
      <c r="P21" s="221"/>
      <c r="Q21" s="221"/>
      <c r="R21" s="221"/>
      <c r="S21" s="222"/>
      <c r="T21" s="462"/>
    </row>
    <row r="22" spans="1:21" s="223" customFormat="1" ht="39.9" customHeight="1">
      <c r="A22" s="218">
        <f>'选型表'!A23</f>
      </c>
      <c r="B22" s="219">
        <f>'选型表'!C23</f>
      </c>
      <c r="C22" s="179"/>
      <c r="D22" s="235"/>
      <c r="E22" s="176">
        <f>'选型表'!AB23</f>
      </c>
      <c r="F22" s="177">
        <f>'选型表'!T23</f>
      </c>
      <c r="G22" s="176">
        <f>'选型表'!AC23</f>
      </c>
      <c r="H22" s="220">
        <f>'选型表'!E23</f>
      </c>
      <c r="I22" s="221"/>
      <c r="J22" s="283" t="inlineStr">
        <is>
          <t>10kV (容量大于160kW)</t>
        </is>
      </c>
      <c r="K22" s="284" t="inlineStr">
        <is>
          <t>IP55</t>
        </is>
      </c>
      <c r="L22" s="283" t="inlineStr">
        <is>
          <t>按B级考核</t>
        </is>
      </c>
      <c r="M22" s="283"/>
      <c r="N22" s="283"/>
      <c r="O22" s="283"/>
      <c r="P22" s="221"/>
      <c r="Q22" s="221"/>
      <c r="R22" s="221"/>
      <c r="S22" s="222"/>
      <c r="T22" s="462"/>
    </row>
    <row r="23" spans="1:21" s="223" customFormat="1" ht="39.9" customHeight="1">
      <c r="A23" s="218">
        <f>'选型表'!A25</f>
      </c>
      <c r="B23" s="219">
        <f>'选型表'!C25</f>
      </c>
      <c r="C23" s="179"/>
      <c r="D23" s="235"/>
      <c r="E23" s="176">
        <f>'选型表'!AB25</f>
      </c>
      <c r="F23" s="177">
        <f>'选型表'!T25</f>
      </c>
      <c r="G23" s="176">
        <f>'选型表'!AC25</f>
      </c>
      <c r="H23" s="220">
        <f>'选型表'!E25</f>
      </c>
      <c r="I23" s="221"/>
      <c r="J23" s="283" t="inlineStr">
        <is>
          <t>10kV (容量大于160kW)</t>
        </is>
      </c>
      <c r="K23" s="284" t="inlineStr">
        <is>
          <t>IP55</t>
        </is>
      </c>
      <c r="L23" s="283" t="inlineStr">
        <is>
          <t>按B级考核</t>
        </is>
      </c>
      <c r="M23" s="283"/>
      <c r="N23" s="283"/>
      <c r="O23" s="283"/>
      <c r="P23" s="221"/>
      <c r="Q23" s="221"/>
      <c r="R23" s="221"/>
      <c r="S23" s="222"/>
      <c r="T23" s="462"/>
    </row>
    <row r="24" spans="1:21" s="223" customFormat="1" ht="39.9" customHeight="1">
      <c r="A24" s="218">
        <f>'选型表'!A27</f>
      </c>
      <c r="B24" s="219">
        <f>'选型表'!C27</f>
      </c>
      <c r="C24" s="179"/>
      <c r="D24" s="235"/>
      <c r="E24" s="176">
        <f>'选型表'!AB27</f>
      </c>
      <c r="F24" s="177">
        <f>'选型表'!T27</f>
      </c>
      <c r="G24" s="176">
        <f>'选型表'!AC27</f>
      </c>
      <c r="H24" s="220">
        <f>'选型表'!E27</f>
      </c>
      <c r="I24" s="221"/>
      <c r="J24" s="283"/>
      <c r="K24" s="284" t="inlineStr">
        <is>
          <t>IP55</t>
        </is>
      </c>
      <c r="L24" s="283" t="inlineStr">
        <is>
          <t>按B级考核</t>
        </is>
      </c>
      <c r="M24" s="283"/>
      <c r="N24" s="283"/>
      <c r="O24" s="283"/>
      <c r="P24" s="221"/>
      <c r="Q24" s="221"/>
      <c r="R24" s="221"/>
      <c r="S24" s="222"/>
      <c r="T24" s="462"/>
    </row>
    <row r="25" spans="1:21" s="223" customFormat="1" ht="39.9" customHeight="1">
      <c r="A25" s="218">
        <f>'选型表'!A28</f>
      </c>
      <c r="B25" s="219">
        <f>'选型表'!C28</f>
      </c>
      <c r="C25" s="179"/>
      <c r="D25" s="235"/>
      <c r="E25" s="176">
        <f>'选型表'!AB28</f>
      </c>
      <c r="F25" s="177">
        <f>'选型表'!T28</f>
      </c>
      <c r="G25" s="176">
        <f>'选型表'!AC28</f>
      </c>
      <c r="H25" s="220">
        <f>'选型表'!E28</f>
      </c>
      <c r="I25" s="221"/>
      <c r="J25" s="283"/>
      <c r="K25" s="284" t="inlineStr">
        <is>
          <t>IP55</t>
        </is>
      </c>
      <c r="L25" s="283" t="inlineStr">
        <is>
          <t>按B级考核</t>
        </is>
      </c>
      <c r="M25" s="283"/>
      <c r="N25" s="283" t="inlineStr">
        <is>
          <t>电动机定子绕组应埋置6 个Pt100 铂热电阻(单支三线制),每相2 个,并设独立的测温接线盒,测温接线盒与主接线盒同方向。</t>
        </is>
      </c>
      <c r="O25" s="283"/>
      <c r="P25" s="221"/>
      <c r="Q25" s="221"/>
      <c r="R25" s="221"/>
      <c r="S25" s="222"/>
      <c r="T25" s="462"/>
    </row>
    <row r="26" spans="1:21" s="223" customFormat="1" ht="39.9" customHeight="1">
      <c r="A26" s="218">
        <f>'选型表'!A29</f>
      </c>
      <c r="B26" s="219">
        <f>'选型表'!C29</f>
      </c>
      <c r="C26" s="179"/>
      <c r="D26" s="235"/>
      <c r="E26" s="176">
        <f>'选型表'!AB29</f>
      </c>
      <c r="F26" s="177">
        <f>'选型表'!T29</f>
      </c>
      <c r="G26" s="176">
        <f>'选型表'!AC29</f>
      </c>
      <c r="H26" s="220">
        <f>'选型表'!E29</f>
      </c>
      <c r="I26" s="221"/>
      <c r="J26" s="283"/>
      <c r="K26" s="284" t="inlineStr">
        <is>
          <t>IP55</t>
        </is>
      </c>
      <c r="L26" s="283" t="inlineStr">
        <is>
          <t>按B级考核</t>
        </is>
      </c>
      <c r="M26" s="283"/>
      <c r="N26" s="283"/>
      <c r="O26" s="283"/>
      <c r="P26" s="221"/>
      <c r="Q26" s="221"/>
      <c r="R26" s="221"/>
      <c r="S26" s="222"/>
      <c r="T26" s="462"/>
    </row>
    <row r="27" spans="1:21" s="223" customFormat="1" ht="39.9" customHeight="1">
      <c r="A27" s="218">
        <f>'选型表'!A31</f>
      </c>
      <c r="B27" s="219">
        <f>'选型表'!C31</f>
      </c>
      <c r="C27" s="179"/>
      <c r="D27" s="235"/>
      <c r="E27" s="176">
        <f>'选型表'!AB31</f>
      </c>
      <c r="F27" s="177">
        <f>'选型表'!T31</f>
      </c>
      <c r="G27" s="176">
        <f>'选型表'!AC31</f>
      </c>
      <c r="H27" s="220">
        <f>'选型表'!E31</f>
      </c>
      <c r="I27" s="221"/>
      <c r="J27" s="283" t="inlineStr">
        <is>
          <t>10kV (容量大于160kW)</t>
        </is>
      </c>
      <c r="K27" s="284" t="inlineStr">
        <is>
          <t>IP55</t>
        </is>
      </c>
      <c r="L27" s="283" t="inlineStr">
        <is>
          <t>按B级考核</t>
        </is>
      </c>
      <c r="M27" s="283"/>
      <c r="N27" s="283" t="inlineStr">
        <is>
          <t>电动机定子绕组应埋置6 个Pt100 铂热电阻(单支三线制),每相2 个,并设独立的测温接线盒,测温接线盒与主接线盒同方向。</t>
        </is>
      </c>
      <c r="O27" s="283"/>
      <c r="P27" s="221"/>
      <c r="Q27" s="221"/>
      <c r="R27" s="221"/>
      <c r="S27" s="222"/>
      <c r="T27" s="462"/>
    </row>
    <row r="28" spans="1:21" s="230" customFormat="1" ht="18" customHeight="1">
      <c r="A28" s="738"/>
      <c r="B28" s="739"/>
      <c r="C28" s="739"/>
      <c r="D28" s="740"/>
      <c r="E28" s="741" t="s">
        <v>174</v>
      </c>
      <c r="F28" s="742"/>
      <c r="G28" s="742"/>
      <c r="H28" s="224"/>
      <c r="I28" s="743" t="s">
        <v>175</v>
      </c>
      <c r="J28" s="744"/>
      <c r="K28" s="225"/>
      <c r="L28" s="226"/>
      <c r="M28" s="745"/>
      <c r="N28" s="745"/>
      <c r="O28" s="226"/>
      <c r="P28" s="227"/>
      <c r="Q28" s="228"/>
      <c r="R28" s="228"/>
      <c r="S28" s="229"/>
      <c r="U28" s="230" t="s">
        <v>176</v>
      </c>
    </row>
    <row r="29" spans="1:21" s="211" customFormat="1" ht="24.9" customHeight="1">
      <c r="A29" s="748"/>
      <c r="B29" s="749"/>
      <c r="C29" s="749"/>
      <c r="D29" s="749"/>
      <c r="E29" s="749"/>
      <c r="F29" s="749"/>
      <c r="G29" s="749"/>
      <c r="H29" s="749"/>
      <c r="I29" s="749"/>
      <c r="J29" s="749"/>
      <c r="K29" s="749"/>
      <c r="L29" s="749"/>
      <c r="M29" s="749"/>
      <c r="N29" s="749"/>
      <c r="O29" s="749"/>
      <c r="P29" s="749"/>
      <c r="Q29" s="749"/>
      <c r="R29" s="749"/>
      <c r="S29" s="750"/>
    </row>
    <row r="30" spans="1:21" s="211" customFormat="1" ht="14.1" customHeight="1">
      <c r="A30" s="751" t="s">
        <v>177</v>
      </c>
      <c r="B30" s="752"/>
      <c r="C30" s="752"/>
      <c r="D30" s="752"/>
      <c r="E30" s="752"/>
      <c r="F30" s="231"/>
      <c r="G30" s="755" t="s">
        <v>178</v>
      </c>
      <c r="H30" s="756"/>
      <c r="I30" s="757"/>
      <c r="J30" s="758" t="inlineStr">
        <is>
          <t>定子绕组接成星型; 连续工作制(S1型); 起动电流倍数≤7; 冷态连续起动三次,热态连续起动二次; 能效等级符合GB 30254-2013的1级; 电动机壳体应采用铸铁或钢板制成,绕组导体材质应采用铜,外露紧固螺栓应采用不锈钢材质(地脚螺栓除外); 垂直安装电动机应带防雨罩及防水措施; 爆炸危险区域内电动机应为隔爆型或粉尘防爆型,符合GB3836/IEC 60079要求; 160kW及以上电动机需配全绝缘型空间加热器(220VAC),设独立接线盒; 主接线盒应满足进线电缆规格要求,成套提供铠装电缆密封引入装置; 90kW及以上低压电动机要求2个接线口; 中心高≥160mm润滑脂电动机应配置注、排脂设施; 功率≥75kW脂润滑电动机应配置前、后自动注脂器; 轴承L10额定寿命不低于100,000h(水平安装)、25,000h(垂直安装); 中心高≥355mm电动机非负荷端需采用绝缘轴承或绝缘隔套; 功率185kW以上工频电动机和160kW以上变频电动机绕组应埋置6个Pt100铂热电阻(单支三线制); 机座号≥H315mm电动机前后端轴承宜配置Pt100铂热电阻(双支三线制); 变频电机应满足5-50Hz变频范围; 185kW及以下低压电动机冷却方式采用IC411,200kW以上变频电机采用IC416; 低压异步电动机使用寿命应至少20年,连续运行时间应至少4年。</t>
        </is>
      </c>
      <c r="K30" s="759"/>
      <c r="L30" s="759"/>
      <c r="M30" s="759"/>
      <c r="N30" s="759"/>
      <c r="O30" s="759"/>
      <c r="P30" s="759"/>
      <c r="Q30" s="759"/>
      <c r="R30" s="759"/>
      <c r="S30" s="760"/>
    </row>
    <row r="31" spans="1:21" s="211" customFormat="1" ht="97.2" customHeight="1">
      <c r="A31" s="753"/>
      <c r="B31" s="754"/>
      <c r="C31" s="754"/>
      <c r="D31" s="754"/>
      <c r="E31" s="754"/>
      <c r="F31" s="232"/>
      <c r="G31" s="755"/>
      <c r="H31" s="756"/>
      <c r="I31" s="757"/>
      <c r="J31" s="761"/>
      <c r="K31" s="762"/>
      <c r="L31" s="762"/>
      <c r="M31" s="762"/>
      <c r="N31" s="762"/>
      <c r="O31" s="762"/>
      <c r="P31" s="762"/>
      <c r="Q31" s="762"/>
      <c r="R31" s="762"/>
      <c r="S31" s="763"/>
    </row>
    <row r="32" spans="1:21" s="211" customFormat="1" ht="50.1" customHeight="1">
      <c r="A32" s="751" t="s">
        <v>150</v>
      </c>
      <c r="B32" s="752"/>
      <c r="C32" s="752"/>
      <c r="D32" s="752"/>
      <c r="E32" s="752"/>
      <c r="F32" s="752"/>
      <c r="G32" s="766" t="s">
        <v>179</v>
      </c>
      <c r="H32" s="752"/>
      <c r="I32" s="767"/>
      <c r="J32" s="761"/>
      <c r="K32" s="762"/>
      <c r="L32" s="762"/>
      <c r="M32" s="762"/>
      <c r="N32" s="762"/>
      <c r="O32" s="762"/>
      <c r="P32" s="762"/>
      <c r="Q32" s="762"/>
      <c r="R32" s="762"/>
      <c r="S32" s="763"/>
    </row>
    <row r="33" spans="1:21" s="211" customFormat="1" ht="30.9" customHeight="1" thickBot="1">
      <c r="A33" s="764"/>
      <c r="B33" s="765"/>
      <c r="C33" s="765"/>
      <c r="D33" s="765"/>
      <c r="E33" s="765"/>
      <c r="F33" s="765"/>
      <c r="G33" s="768"/>
      <c r="H33" s="765"/>
      <c r="I33" s="769"/>
      <c r="J33" s="286" t="s">
        <v>180</v>
      </c>
      <c r="K33" s="285" t="inlineStr">
        <is>
          <t>按买方要求</t>
        </is>
      </c>
      <c r="L33" s="287" t="s">
        <v>181</v>
      </c>
      <c r="M33" s="770"/>
      <c r="N33" s="770"/>
      <c r="O33" s="770"/>
      <c r="P33" s="770"/>
      <c r="Q33" s="771"/>
      <c r="R33" s="771"/>
      <c r="S33" s="772"/>
    </row>
    <row r="34" spans="1:21" s="211" customFormat="1" ht="23.25" customHeight="1" thickTop="1">
      <c r="A34" s="746" t="s">
        <v>182</v>
      </c>
      <c r="B34" s="746"/>
      <c r="C34" s="746"/>
      <c r="D34" s="746"/>
      <c r="E34" s="746"/>
      <c r="F34" s="746"/>
      <c r="G34" s="746"/>
      <c r="H34" s="746"/>
      <c r="I34" s="746"/>
      <c r="J34" s="746"/>
      <c r="K34" s="746"/>
      <c r="L34" s="746"/>
      <c r="M34" s="746"/>
      <c r="N34" s="746"/>
      <c r="O34" s="746"/>
      <c r="P34" s="746"/>
      <c r="Q34" s="746"/>
      <c r="R34" s="746"/>
      <c r="S34" s="746"/>
    </row>
    <row r="35" spans="2:16" s="216" customFormat="1">
      <c r="C35" s="233"/>
      <c r="D35" s="233"/>
    </row>
    <row r="36" spans="2:16" s="216" customFormat="1">
      <c r="C36" s="233"/>
      <c r="D36" s="233"/>
    </row>
    <row r="37" spans="2:16" s="216" customFormat="1">
      <c r="C37" s="233"/>
      <c r="D37" s="233"/>
    </row>
    <row r="38" spans="2:16" s="216" customFormat="1">
      <c r="B38" s="747"/>
      <c r="C38" s="747"/>
      <c r="D38" s="747"/>
      <c r="E38" s="747"/>
      <c r="F38" s="747"/>
      <c r="G38" s="747"/>
      <c r="H38" s="747"/>
      <c r="I38" s="747"/>
      <c r="J38" s="747"/>
      <c r="K38" s="747"/>
      <c r="L38" s="747"/>
      <c r="M38" s="747"/>
      <c r="N38" s="747"/>
      <c r="O38" s="747"/>
      <c r="P38" s="747"/>
    </row>
    <row r="39" spans="2:16" s="216" customFormat="1">
      <c r="C39" s="233"/>
      <c r="D39" s="233"/>
    </row>
    <row r="40" spans="2:16" s="216" customFormat="1">
      <c r="C40" s="233"/>
      <c r="D40" s="233"/>
    </row>
    <row r="41" spans="2:16" s="216" customFormat="1">
      <c r="C41" s="233"/>
      <c r="D41" s="233"/>
    </row>
    <row r="42" spans="2:16" s="216" customFormat="1">
      <c r="C42" s="233"/>
      <c r="D42" s="233"/>
    </row>
    <row r="43" spans="2:16" s="216" customFormat="1">
      <c r="C43" s="233"/>
      <c r="D43" s="233"/>
    </row>
    <row r="44" spans="2:16" s="216" customFormat="1">
      <c r="C44" s="233"/>
      <c r="D44" s="233"/>
    </row>
    <row r="45" spans="2:16" s="216" customFormat="1">
      <c r="C45" s="233"/>
      <c r="D45" s="233"/>
    </row>
    <row r="46" spans="2:16" s="216" customFormat="1">
      <c r="C46" s="233"/>
      <c r="D46" s="233"/>
    </row>
    <row r="47" spans="2:16" s="216" customFormat="1">
      <c r="C47" s="233"/>
      <c r="D47" s="233"/>
    </row>
    <row r="48" spans="2:16" s="216" customFormat="1">
      <c r="C48" s="233"/>
      <c r="D48" s="233"/>
    </row>
    <row r="49" spans="2:16" s="216" customFormat="1">
      <c r="C49" s="233"/>
      <c r="D49" s="233"/>
    </row>
    <row r="50" spans="2:16" s="216" customFormat="1">
      <c r="C50" s="233"/>
      <c r="D50" s="233"/>
    </row>
    <row r="51" spans="3:4" s="216" customFormat="1">
      <c r="C51" s="233"/>
      <c r="D51" s="233"/>
    </row>
    <row r="52" spans="3:4" s="216" customFormat="1">
      <c r="C52" s="233"/>
      <c r="D52" s="233"/>
    </row>
    <row r="53" spans="3:4" s="216" customFormat="1">
      <c r="C53" s="233"/>
      <c r="D53" s="233"/>
    </row>
    <row r="54" spans="3:4" s="216" customFormat="1">
      <c r="C54" s="233"/>
      <c r="D54" s="233"/>
    </row>
    <row r="55" spans="3:4" s="216" customFormat="1">
      <c r="C55" s="233"/>
      <c r="D55" s="233"/>
    </row>
  </sheetData>
  <sheetProtection formatCells="0" formatColumns="0" formatRows="0" insertColumns="0" insertRows="0" insertHyperlinks="0" deleteColumns="0" deleteRows="0" sort="0" autoFilter="0" pivotTables="0"/>
  <mergeCells count="45">
    <mergeCell ref="T3:T8"/>
    <mergeCell ref="O4:P4"/>
    <mergeCell ref="R5:S5"/>
    <mergeCell ref="N6:N7"/>
    <mergeCell ref="O3:S3"/>
    <mergeCell ref="R4:S4"/>
    <mergeCell ref="O6:O7"/>
    <mergeCell ref="S6:S7"/>
    <mergeCell ref="A3:B3"/>
    <mergeCell ref="C3:E3"/>
    <mergeCell ref="G3:H3"/>
    <mergeCell ref="I3:J3"/>
    <mergeCell ref="L3:N3"/>
    <mergeCell ref="A5:B5"/>
    <mergeCell ref="C5:F5"/>
    <mergeCell ref="M5:N5"/>
    <mergeCell ref="O5:P5"/>
    <mergeCell ref="A4:B4"/>
    <mergeCell ref="C4:F4"/>
    <mergeCell ref="I4:L5"/>
    <mergeCell ref="M4:N4"/>
    <mergeCell ref="A6:A7"/>
    <mergeCell ref="B6:B7"/>
    <mergeCell ref="C6:D7"/>
    <mergeCell ref="E6:E7"/>
    <mergeCell ref="H6:H7"/>
    <mergeCell ref="I6:I7"/>
    <mergeCell ref="J6:J7"/>
    <mergeCell ref="K6:K7"/>
    <mergeCell ref="L6:L7"/>
    <mergeCell ref="M6:M7"/>
    <mergeCell ref="B38:P38"/>
    <mergeCell ref="A29:S29"/>
    <mergeCell ref="A30:E31"/>
    <mergeCell ref="G30:I31"/>
    <mergeCell ref="J30:S32"/>
    <mergeCell ref="A32:F33"/>
    <mergeCell ref="G32:I33"/>
    <mergeCell ref="M33:P33"/>
    <mergeCell ref="Q33:S33"/>
    <mergeCell ref="A28:D28"/>
    <mergeCell ref="E28:G28"/>
    <mergeCell ref="I28:J28"/>
    <mergeCell ref="M28:N28"/>
    <mergeCell ref="A34:S34"/>
  </mergeCells>
  <phoneticPr fontId="58" type="noConversion"/>
  <pageMargins left="0.70866141732283472" right="0.70866141732283472" top="0.74803149606299213" bottom="0.74803149606299213" header="0.31496062992125984" footer="0.31496062992125984"/>
  <pageSetup paperSize="9" scale="58" firstPageNumber="429496319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951">
              <controlPr defaultSize="0" autoPict="0">
                <anchor moveWithCells="1" sizeWithCells="1">
                  <from>
                    <xdr:col>1</xdr:col>
                    <xdr:colOff>952500</xdr:colOff>
                    <xdr:row>3</xdr:row>
                    <xdr:rowOff>289560</xdr:rowOff>
                  </from>
                  <to>
                    <xdr:col>1</xdr:col>
                    <xdr:colOff>998220</xdr:colOff>
                    <xdr:row>3</xdr:row>
                    <xdr:rowOff>327660</xdr:rowOff>
                  </to>
                </anchor>
              </controlPr>
            </control>
          </mc:Choice>
        </mc:AlternateContent>
        <mc:AlternateContent xmlns:mc="http://schemas.openxmlformats.org/markup-compatibility/2006">
          <mc:Choice Requires="x14">
            <control shapeId="29698" r:id="rId5" name="Check Box 2">
              <controlPr defaultSize="0" autoPict="0">
                <anchor moveWithCells="1" sizeWithCells="1">
                  <from>
                    <xdr:col>1</xdr:col>
                    <xdr:colOff>449580</xdr:colOff>
                    <xdr:row>3</xdr:row>
                    <xdr:rowOff>289560</xdr:rowOff>
                  </from>
                  <to>
                    <xdr:col>1</xdr:col>
                    <xdr:colOff>495300</xdr:colOff>
                    <xdr:row>3</xdr:row>
                    <xdr:rowOff>327660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2"/>
  <sheetViews>
    <sheetView view="pageBreakPreview" topLeftCell="H1" zoomScale="85" zoomScaleNormal="85" workbookViewId="0">
      <selection activeCell="U7" sqref="U7:U12"/>
    </sheetView>
  </sheetViews>
  <sheetFormatPr defaultColWidth="9" defaultRowHeight="15.6"/>
  <cols>
    <col min="1" max="1" width="6.8984375" style="289" customWidth="1"/>
    <col min="2" max="2" width="11.8984375" style="289" customWidth="1"/>
    <col min="3" max="7" width="9" style="289"/>
    <col min="8" max="8" width="16.3984375" style="289" customWidth="1"/>
    <col min="9" max="9" width="9" style="289"/>
    <col min="10" max="10" width="14" style="289" customWidth="1"/>
    <col min="11" max="11" width="14.59765625" style="289" customWidth="1"/>
    <col min="12" max="12" width="9.3984375" style="289" customWidth="1"/>
    <col min="13" max="13" width="9" style="289"/>
    <col min="14" max="14" width="10.796875" style="289" customWidth="1"/>
    <col min="15" max="15" width="9" style="289"/>
    <col min="16" max="16" width="10.59765625" style="289" customWidth="1"/>
    <col min="17" max="18" width="9" style="289"/>
    <col min="19" max="19" width="11.8984375" style="289" customWidth="1"/>
    <col min="20" max="20" width="9" style="289"/>
    <col min="21" max="21" width="33.796875" style="289" customWidth="1"/>
    <col min="22" max="16384" width="9" style="289"/>
  </cols>
  <sheetData>
    <row r="1" spans="1:21" ht="19.8" thickBot="1">
      <c r="A1" s="809" t="s">
        <v>123</v>
      </c>
      <c r="B1" s="809"/>
      <c r="C1" s="809"/>
      <c r="D1" s="809"/>
      <c r="E1" s="809"/>
      <c r="F1" s="809" t="s">
        <v>124</v>
      </c>
      <c r="G1" s="809"/>
      <c r="H1" s="809"/>
      <c r="I1" s="810" t="str">
        <f>'密封采购单'!P1</f>
      </c>
      <c r="J1" s="810"/>
      <c r="K1" s="810"/>
      <c r="L1" s="810"/>
      <c r="M1" s="810"/>
      <c r="N1" s="810"/>
      <c r="O1" s="810"/>
      <c r="P1" s="288"/>
      <c r="Q1" s="288"/>
      <c r="R1" s="288"/>
      <c r="S1" s="288"/>
    </row>
    <row r="2" spans="1:21" ht="26.4" thickTop="1">
      <c r="A2" s="811" t="s">
        <v>0</v>
      </c>
      <c r="B2" s="812"/>
      <c r="C2" s="813" t="str">
        <f>'选型表'!D3</f>
      </c>
      <c r="D2" s="814"/>
      <c r="E2" s="815"/>
      <c r="F2" s="816" t="s">
        <v>125</v>
      </c>
      <c r="G2" s="816"/>
      <c r="H2" s="816"/>
      <c r="I2" s="816"/>
      <c r="J2" s="816"/>
      <c r="K2" s="816"/>
      <c r="L2" s="816"/>
      <c r="M2" s="290"/>
      <c r="N2" s="290"/>
      <c r="O2" s="291" t="s">
        <v>126</v>
      </c>
      <c r="P2" s="292" t="str">
        <f>'选型表'!Y3</f>
      </c>
      <c r="Q2" s="818" t="str">
        <f>'选型表'!AB3</f>
      </c>
      <c r="R2" s="818"/>
      <c r="S2" s="293" t="str">
        <f>'选型表'!AC3</f>
      </c>
    </row>
    <row r="3" spans="1:21" ht="42.6" customHeight="1" thickBot="1">
      <c r="A3" s="819" t="s">
        <v>127</v>
      </c>
      <c r="B3" s="820"/>
      <c r="C3" s="821" t="str">
        <f>'选型表'!D5</f>
      </c>
      <c r="D3" s="822"/>
      <c r="E3" s="823"/>
      <c r="F3" s="817"/>
      <c r="G3" s="817"/>
      <c r="H3" s="817"/>
      <c r="I3" s="817"/>
      <c r="J3" s="817"/>
      <c r="K3" s="817"/>
      <c r="L3" s="817"/>
      <c r="M3" s="294"/>
      <c r="N3" s="294"/>
      <c r="O3" s="295" t="s">
        <v>128</v>
      </c>
      <c r="P3" s="296" t="str">
        <f>'选型表'!Y5</f>
      </c>
      <c r="Q3" s="824" t="s">
        <v>129</v>
      </c>
      <c r="R3" s="824"/>
      <c r="S3" s="297">
        <f>'选型表'!AC5</f>
      </c>
    </row>
    <row r="4" spans="1:21" ht="19.8" thickTop="1">
      <c r="A4" s="825" t="s">
        <v>130</v>
      </c>
      <c r="B4" s="666"/>
      <c r="C4" s="666"/>
      <c r="D4" s="666"/>
      <c r="E4" s="666"/>
      <c r="F4" s="666"/>
      <c r="G4" s="666"/>
      <c r="H4" s="666"/>
      <c r="I4" s="666"/>
      <c r="J4" s="666"/>
      <c r="K4" s="666"/>
      <c r="L4" s="666"/>
      <c r="M4" s="666"/>
      <c r="N4" s="666"/>
      <c r="O4" s="826"/>
      <c r="P4" s="665" t="s">
        <v>131</v>
      </c>
      <c r="Q4" s="666"/>
      <c r="R4" s="666"/>
      <c r="S4" s="826"/>
    </row>
    <row r="5" spans="1:21" ht="18.600000000000001">
      <c r="A5" s="830" t="s">
        <v>33</v>
      </c>
      <c r="B5" s="833" t="s">
        <v>132</v>
      </c>
      <c r="C5" s="836" t="s">
        <v>133</v>
      </c>
      <c r="D5" s="837"/>
      <c r="E5" s="833" t="s">
        <v>134</v>
      </c>
      <c r="F5" s="833" t="str">
        <f>'选型表'!S6</f>
      </c>
      <c r="G5" s="827" t="s">
        <v>135</v>
      </c>
      <c r="H5" s="827" t="s">
        <v>136</v>
      </c>
      <c r="I5" s="827" t="s">
        <v>137</v>
      </c>
      <c r="J5" s="827" t="s">
        <v>138</v>
      </c>
      <c r="K5" s="827" t="s">
        <v>139</v>
      </c>
      <c r="L5" s="827" t="s">
        <v>140</v>
      </c>
      <c r="M5" s="827" t="s">
        <v>141</v>
      </c>
      <c r="N5" s="827" t="s">
        <v>142</v>
      </c>
      <c r="O5" s="833" t="s">
        <v>143</v>
      </c>
      <c r="P5" s="842" t="s">
        <v>144</v>
      </c>
      <c r="Q5" s="842"/>
      <c r="R5" s="842"/>
      <c r="S5" s="842" t="s">
        <v>74</v>
      </c>
    </row>
    <row r="6" spans="1:21" ht="18" customHeight="1">
      <c r="A6" s="831"/>
      <c r="B6" s="834"/>
      <c r="C6" s="838"/>
      <c r="D6" s="839"/>
      <c r="E6" s="834"/>
      <c r="F6" s="834"/>
      <c r="G6" s="828"/>
      <c r="H6" s="828"/>
      <c r="I6" s="828"/>
      <c r="J6" s="828"/>
      <c r="K6" s="828"/>
      <c r="L6" s="828"/>
      <c r="M6" s="828"/>
      <c r="N6" s="828"/>
      <c r="O6" s="834"/>
      <c r="P6" s="842" t="s">
        <v>112</v>
      </c>
      <c r="Q6" s="842" t="s">
        <v>145</v>
      </c>
      <c r="R6" s="842" t="s">
        <v>146</v>
      </c>
      <c r="S6" s="842"/>
    </row>
    <row r="7" spans="1:21" ht="18" customHeight="1">
      <c r="A7" s="832"/>
      <c r="B7" s="835"/>
      <c r="C7" s="840"/>
      <c r="D7" s="841"/>
      <c r="E7" s="834"/>
      <c r="F7" s="835"/>
      <c r="G7" s="828"/>
      <c r="H7" s="828"/>
      <c r="I7" s="828"/>
      <c r="J7" s="828"/>
      <c r="K7" s="829"/>
      <c r="L7" s="829"/>
      <c r="M7" s="829"/>
      <c r="N7" s="829"/>
      <c r="O7" s="835"/>
      <c r="P7" s="842"/>
      <c r="Q7" s="842"/>
      <c r="R7" s="842"/>
      <c r="S7" s="842"/>
      <c r="U7" s="462" t="s">
        <v>147</v>
      </c>
    </row>
    <row r="8" spans="1:21" ht="40.049999999999997" customHeight="1">
      <c r="A8" s="298">
        <f>'选型表'!A8</f>
      </c>
      <c r="B8" s="299">
        <f>'选型表'!C8</f>
      </c>
      <c r="C8" s="300"/>
      <c r="D8" s="301"/>
      <c r="E8" s="299">
        <f>'选型表'!E8</f>
      </c>
      <c r="F8" s="302">
        <f>'选型表'!T8</f>
      </c>
      <c r="G8" s="318">
        <f>'选型表'!X8</f>
      </c>
      <c r="H8" s="302">
        <f>'选型表'!AB8</f>
      </c>
      <c r="I8" s="302">
        <f>'选型表'!AC8</f>
      </c>
      <c r="J8" s="302"/>
      <c r="K8" s="221"/>
      <c r="L8" s="221">
        <f>'选型表'!AD8</f>
      </c>
      <c r="M8" s="303"/>
      <c r="N8" s="304"/>
      <c r="O8" s="305"/>
      <c r="P8" s="306"/>
      <c r="Q8" s="306"/>
      <c r="R8" s="306"/>
      <c r="S8" s="306"/>
      <c r="U8" s="462"/>
    </row>
    <row r="9" spans="1:21" ht="40.049999999999997" customHeight="1">
      <c r="A9" s="298">
        <f>'选型表'!A9</f>
      </c>
      <c r="B9" s="299">
        <f>'选型表'!C9</f>
      </c>
      <c r="C9" s="300"/>
      <c r="D9" s="301"/>
      <c r="E9" s="299">
        <f>'选型表'!E9</f>
      </c>
      <c r="F9" s="302">
        <f>'选型表'!T9</f>
      </c>
      <c r="G9" s="318">
        <f>'选型表'!X9</f>
      </c>
      <c r="H9" s="302">
        <f>'选型表'!AB9</f>
      </c>
      <c r="I9" s="302">
        <f>'选型表'!AC9</f>
      </c>
      <c r="J9" s="302"/>
      <c r="K9" s="221"/>
      <c r="L9" s="221">
        <f>'选型表'!AD9</f>
      </c>
      <c r="M9" s="303"/>
      <c r="N9" s="304"/>
      <c r="O9" s="305"/>
      <c r="P9" s="306"/>
      <c r="Q9" s="306"/>
      <c r="R9" s="306"/>
      <c r="S9" s="306"/>
      <c r="U9" s="462"/>
    </row>
    <row r="10" spans="1:21" ht="40.049999999999997" customHeight="1">
      <c r="A10" s="298">
        <f>'选型表'!A10</f>
      </c>
      <c r="B10" s="299">
        <f>'选型表'!C10</f>
      </c>
      <c r="C10" s="300"/>
      <c r="D10" s="301"/>
      <c r="E10" s="299">
        <f>'选型表'!E10</f>
      </c>
      <c r="F10" s="302">
        <f>'选型表'!T10</f>
      </c>
      <c r="G10" s="318">
        <f>'选型表'!X10</f>
      </c>
      <c r="H10" s="302">
        <f>'选型表'!AB10</f>
      </c>
      <c r="I10" s="302">
        <f>'选型表'!AC10</f>
      </c>
      <c r="J10" s="302"/>
      <c r="K10" s="221"/>
      <c r="L10" s="221">
        <f>'选型表'!AD10</f>
      </c>
      <c r="M10" s="303"/>
      <c r="N10" s="304"/>
      <c r="O10" s="305"/>
      <c r="P10" s="306"/>
      <c r="Q10" s="306"/>
      <c r="R10" s="306"/>
      <c r="S10" s="306"/>
      <c r="U10" s="462"/>
    </row>
    <row r="11" spans="1:21" ht="40.049999999999997" customHeight="1">
      <c r="A11" s="298">
        <f>'选型表'!A11</f>
      </c>
      <c r="B11" s="299">
        <f>'选型表'!C11</f>
      </c>
      <c r="C11" s="300"/>
      <c r="D11" s="301"/>
      <c r="E11" s="299">
        <f>'选型表'!E11</f>
      </c>
      <c r="F11" s="302">
        <f>'选型表'!T11</f>
      </c>
      <c r="G11" s="318">
        <f>'选型表'!X11</f>
      </c>
      <c r="H11" s="302">
        <f>'选型表'!AB11</f>
      </c>
      <c r="I11" s="302">
        <f>'选型表'!AC11</f>
      </c>
      <c r="J11" s="302"/>
      <c r="K11" s="221"/>
      <c r="L11" s="221">
        <f>'选型表'!AD11</f>
      </c>
      <c r="M11" s="303"/>
      <c r="N11" s="304"/>
      <c r="O11" s="305"/>
      <c r="P11" s="306"/>
      <c r="Q11" s="306"/>
      <c r="R11" s="306"/>
      <c r="S11" s="306"/>
      <c r="U11" s="462"/>
    </row>
    <row r="12" spans="1:21" ht="40.049999999999997" customHeight="1">
      <c r="A12" s="298">
        <f>'选型表'!A12</f>
      </c>
      <c r="B12" s="299">
        <f>'选型表'!C12</f>
      </c>
      <c r="C12" s="300"/>
      <c r="D12" s="301"/>
      <c r="E12" s="299">
        <f>'选型表'!E12</f>
      </c>
      <c r="F12" s="302">
        <f>'选型表'!T12</f>
      </c>
      <c r="G12" s="318">
        <f>'选型表'!X12</f>
      </c>
      <c r="H12" s="302">
        <f>'选型表'!AB12</f>
      </c>
      <c r="I12" s="302">
        <f>'选型表'!AC12</f>
      </c>
      <c r="J12" s="302"/>
      <c r="K12" s="221"/>
      <c r="L12" s="221">
        <f>'选型表'!AD12</f>
      </c>
      <c r="M12" s="303"/>
      <c r="N12" s="303"/>
      <c r="O12" s="307"/>
      <c r="P12" s="259"/>
      <c r="Q12" s="259"/>
      <c r="R12" s="259"/>
      <c r="S12" s="259"/>
      <c r="U12" s="462"/>
    </row>
    <row r="13" spans="1:21" ht="40.049999999999997" customHeight="1">
      <c r="A13" s="298">
        <f>'选型表'!A13</f>
      </c>
      <c r="B13" s="299">
        <f>'选型表'!C13</f>
      </c>
      <c r="C13" s="300"/>
      <c r="D13" s="301"/>
      <c r="E13" s="299">
        <f>'选型表'!E13</f>
      </c>
      <c r="F13" s="302">
        <f>'选型表'!T13</f>
      </c>
      <c r="G13" s="318">
        <f>'选型表'!X13</f>
      </c>
      <c r="H13" s="302">
        <f>'选型表'!AB13</f>
      </c>
      <c r="I13" s="302">
        <f>'选型表'!AC13</f>
      </c>
      <c r="J13" s="302"/>
      <c r="K13" s="221"/>
      <c r="L13" s="221">
        <f>'选型表'!AD13</f>
      </c>
      <c r="M13" s="303"/>
      <c r="N13" s="304"/>
      <c r="O13" s="305"/>
      <c r="P13" s="306"/>
      <c r="Q13" s="306"/>
      <c r="R13" s="306"/>
      <c r="S13" s="306"/>
      <c r="U13" s="462"/>
    </row>
    <row r="14" spans="1:21" ht="40.049999999999997" customHeight="1">
      <c r="A14" s="298">
        <f>'选型表'!A14</f>
      </c>
      <c r="B14" s="299">
        <f>'选型表'!C14</f>
      </c>
      <c r="C14" s="300"/>
      <c r="D14" s="301"/>
      <c r="E14" s="299">
        <f>'选型表'!E14</f>
      </c>
      <c r="F14" s="302">
        <f>'选型表'!T14</f>
      </c>
      <c r="G14" s="318">
        <f>'选型表'!X14</f>
      </c>
      <c r="H14" s="302">
        <f>'选型表'!AB14</f>
      </c>
      <c r="I14" s="302">
        <f>'选型表'!AC14</f>
      </c>
      <c r="J14" s="302"/>
      <c r="K14" s="221"/>
      <c r="L14" s="221">
        <f>'选型表'!AD14</f>
      </c>
      <c r="M14" s="303"/>
      <c r="N14" s="304"/>
      <c r="O14" s="305"/>
      <c r="P14" s="306"/>
      <c r="Q14" s="306"/>
      <c r="R14" s="306"/>
      <c r="S14" s="306"/>
      <c r="U14" s="462"/>
    </row>
    <row r="15" spans="1:21" ht="40.049999999999997" customHeight="1">
      <c r="A15" s="298">
        <f>'选型表'!A15</f>
      </c>
      <c r="B15" s="299">
        <f>'选型表'!C15</f>
      </c>
      <c r="C15" s="300"/>
      <c r="D15" s="301"/>
      <c r="E15" s="299">
        <f>'选型表'!E15</f>
      </c>
      <c r="F15" s="302">
        <f>'选型表'!T15</f>
      </c>
      <c r="G15" s="318">
        <f>'选型表'!X15</f>
      </c>
      <c r="H15" s="302">
        <f>'选型表'!AB15</f>
      </c>
      <c r="I15" s="302">
        <f>'选型表'!AC15</f>
      </c>
      <c r="J15" s="302"/>
      <c r="K15" s="221"/>
      <c r="L15" s="221">
        <f>'选型表'!AD15</f>
      </c>
      <c r="M15" s="303"/>
      <c r="N15" s="304"/>
      <c r="O15" s="305"/>
      <c r="P15" s="306"/>
      <c r="Q15" s="306"/>
      <c r="R15" s="306"/>
      <c r="S15" s="306"/>
      <c r="U15" s="462"/>
    </row>
    <row r="16" spans="1:21" ht="40.049999999999997" customHeight="1">
      <c r="A16" s="298">
        <f>'选型表'!A16</f>
      </c>
      <c r="B16" s="299">
        <f>'选型表'!C16</f>
      </c>
      <c r="C16" s="300"/>
      <c r="D16" s="301"/>
      <c r="E16" s="299">
        <f>'选型表'!E16</f>
      </c>
      <c r="F16" s="302">
        <f>'选型表'!T16</f>
      </c>
      <c r="G16" s="318">
        <f>'选型表'!X16</f>
      </c>
      <c r="H16" s="302">
        <f>'选型表'!AB16</f>
      </c>
      <c r="I16" s="302">
        <f>'选型表'!AC16</f>
      </c>
      <c r="J16" s="302"/>
      <c r="K16" s="221"/>
      <c r="L16" s="221">
        <f>'选型表'!AD16</f>
      </c>
      <c r="M16" s="303"/>
      <c r="N16" s="304"/>
      <c r="O16" s="305"/>
      <c r="P16" s="306"/>
      <c r="Q16" s="306"/>
      <c r="R16" s="306"/>
      <c r="S16" s="306"/>
      <c r="U16" s="462"/>
    </row>
    <row r="17" spans="1:21" ht="40.049999999999997" customHeight="1">
      <c r="A17" s="298">
        <f>'选型表'!A17</f>
      </c>
      <c r="B17" s="299">
        <f>'选型表'!C17</f>
      </c>
      <c r="C17" s="300"/>
      <c r="D17" s="301"/>
      <c r="E17" s="299">
        <f>'选型表'!E17</f>
      </c>
      <c r="F17" s="302">
        <f>'选型表'!T17</f>
      </c>
      <c r="G17" s="318">
        <f>'选型表'!X17</f>
      </c>
      <c r="H17" s="302">
        <f>'选型表'!AB17</f>
      </c>
      <c r="I17" s="302">
        <f>'选型表'!AC17</f>
      </c>
      <c r="J17" s="302"/>
      <c r="K17" s="221"/>
      <c r="L17" s="221">
        <f>'选型表'!AD17</f>
      </c>
      <c r="M17" s="303"/>
      <c r="N17" s="304"/>
      <c r="O17" s="305"/>
      <c r="P17" s="306"/>
      <c r="Q17" s="306"/>
      <c r="R17" s="306"/>
      <c r="S17" s="306"/>
      <c r="U17" s="462"/>
    </row>
    <row r="18" spans="1:21" ht="40.049999999999997" customHeight="1">
      <c r="A18" s="298">
        <f>'选型表'!A18</f>
      </c>
      <c r="B18" s="299">
        <f>'选型表'!C18</f>
      </c>
      <c r="C18" s="300"/>
      <c r="D18" s="301"/>
      <c r="E18" s="299">
        <f>'选型表'!E18</f>
      </c>
      <c r="F18" s="302">
        <f>'选型表'!T18</f>
      </c>
      <c r="G18" s="318">
        <f>'选型表'!X18</f>
      </c>
      <c r="H18" s="302">
        <f>'选型表'!AB18</f>
      </c>
      <c r="I18" s="302">
        <f>'选型表'!AC18</f>
      </c>
      <c r="J18" s="302"/>
      <c r="K18" s="221"/>
      <c r="L18" s="221">
        <f>'选型表'!AD18</f>
      </c>
      <c r="M18" s="303"/>
      <c r="N18" s="304"/>
      <c r="O18" s="305"/>
      <c r="P18" s="306"/>
      <c r="Q18" s="306"/>
      <c r="R18" s="306"/>
      <c r="S18" s="306"/>
      <c r="U18" s="462"/>
    </row>
    <row r="19" spans="1:21" ht="40.049999999999997" customHeight="1">
      <c r="A19" s="298">
        <f>'选型表'!A20</f>
      </c>
      <c r="B19" s="299">
        <f>'选型表'!C20</f>
      </c>
      <c r="C19" s="300"/>
      <c r="D19" s="301"/>
      <c r="E19" s="299">
        <f>'选型表'!E20</f>
      </c>
      <c r="F19" s="302">
        <f>'选型表'!T20</f>
      </c>
      <c r="G19" s="318">
        <f>'选型表'!X20</f>
      </c>
      <c r="H19" s="302">
        <f>'选型表'!AB20</f>
      </c>
      <c r="I19" s="302">
        <f>'选型表'!AC20</f>
      </c>
      <c r="J19" s="302"/>
      <c r="K19" s="221"/>
      <c r="L19" s="221">
        <f>'选型表'!AD20</f>
      </c>
      <c r="M19" s="303"/>
      <c r="N19" s="304"/>
      <c r="O19" s="305"/>
      <c r="P19" s="306"/>
      <c r="Q19" s="306"/>
      <c r="R19" s="306"/>
      <c r="S19" s="306"/>
      <c r="U19" s="462"/>
    </row>
    <row r="20" spans="1:21" ht="40.049999999999997" customHeight="1">
      <c r="A20" s="298">
        <f>'选型表'!A21</f>
      </c>
      <c r="B20" s="299">
        <f>'选型表'!C21</f>
      </c>
      <c r="C20" s="300"/>
      <c r="D20" s="301"/>
      <c r="E20" s="299">
        <f>'选型表'!E21</f>
      </c>
      <c r="F20" s="302">
        <f>'选型表'!T21</f>
      </c>
      <c r="G20" s="318">
        <f>'选型表'!X21</f>
      </c>
      <c r="H20" s="302">
        <f>'选型表'!AB21</f>
      </c>
      <c r="I20" s="302">
        <f>'选型表'!AC21</f>
      </c>
      <c r="J20" s="302"/>
      <c r="K20" s="221"/>
      <c r="L20" s="221">
        <f>'选型表'!AD21</f>
      </c>
      <c r="M20" s="303"/>
      <c r="N20" s="304"/>
      <c r="O20" s="305"/>
      <c r="P20" s="306"/>
      <c r="Q20" s="306"/>
      <c r="R20" s="306"/>
      <c r="S20" s="306"/>
      <c r="U20" s="462"/>
    </row>
    <row r="21" spans="1:21" ht="40.049999999999997" customHeight="1">
      <c r="A21" s="298">
        <f>'选型表'!A22</f>
      </c>
      <c r="B21" s="299">
        <f>'选型表'!C22</f>
      </c>
      <c r="C21" s="300"/>
      <c r="D21" s="301"/>
      <c r="E21" s="299">
        <f>'选型表'!E22</f>
      </c>
      <c r="F21" s="302">
        <f>'选型表'!T22</f>
      </c>
      <c r="G21" s="318">
        <f>'选型表'!X22</f>
      </c>
      <c r="H21" s="302">
        <f>'选型表'!AB22</f>
      </c>
      <c r="I21" s="302">
        <f>'选型表'!AC22</f>
      </c>
      <c r="J21" s="302"/>
      <c r="K21" s="221"/>
      <c r="L21" s="221">
        <f>'选型表'!AD22</f>
      </c>
      <c r="M21" s="303"/>
      <c r="N21" s="304"/>
      <c r="O21" s="305"/>
      <c r="P21" s="306"/>
      <c r="Q21" s="306"/>
      <c r="R21" s="306"/>
      <c r="S21" s="306"/>
      <c r="U21" s="462"/>
    </row>
    <row r="22" spans="1:21" ht="40.049999999999997" customHeight="1">
      <c r="A22" s="298">
        <f>'选型表'!A23</f>
      </c>
      <c r="B22" s="299">
        <f>'选型表'!C23</f>
      </c>
      <c r="C22" s="300"/>
      <c r="D22" s="301"/>
      <c r="E22" s="299">
        <f>'选型表'!E23</f>
      </c>
      <c r="F22" s="302">
        <f>'选型表'!T23</f>
      </c>
      <c r="G22" s="318">
        <f>'选型表'!X23</f>
      </c>
      <c r="H22" s="302">
        <f>'选型表'!AB23</f>
      </c>
      <c r="I22" s="302">
        <f>'选型表'!AC23</f>
      </c>
      <c r="J22" s="302"/>
      <c r="K22" s="221"/>
      <c r="L22" s="221">
        <f>'选型表'!AD23</f>
      </c>
      <c r="M22" s="303"/>
      <c r="N22" s="304"/>
      <c r="O22" s="305"/>
      <c r="P22" s="306"/>
      <c r="Q22" s="306"/>
      <c r="R22" s="306"/>
      <c r="S22" s="306"/>
      <c r="U22" s="462"/>
    </row>
    <row r="23" spans="1:21" ht="40.049999999999997" customHeight="1">
      <c r="A23" s="298">
        <f>'选型表'!A25</f>
      </c>
      <c r="B23" s="299">
        <f>'选型表'!C25</f>
      </c>
      <c r="C23" s="300"/>
      <c r="D23" s="301"/>
      <c r="E23" s="299">
        <f>'选型表'!E25</f>
      </c>
      <c r="F23" s="302">
        <f>'选型表'!T25</f>
      </c>
      <c r="G23" s="318">
        <f>'选型表'!X25</f>
      </c>
      <c r="H23" s="302">
        <f>'选型表'!AB25</f>
      </c>
      <c r="I23" s="302">
        <f>'选型表'!AC25</f>
      </c>
      <c r="J23" s="302"/>
      <c r="K23" s="221"/>
      <c r="L23" s="221">
        <f>'选型表'!AD25</f>
      </c>
      <c r="M23" s="303"/>
      <c r="N23" s="304"/>
      <c r="O23" s="305"/>
      <c r="P23" s="306"/>
      <c r="Q23" s="306"/>
      <c r="R23" s="306"/>
      <c r="S23" s="306"/>
      <c r="U23" s="462"/>
    </row>
    <row r="24" spans="1:21" ht="40.049999999999997" customHeight="1">
      <c r="A24" s="298">
        <f>'选型表'!A27</f>
      </c>
      <c r="B24" s="299">
        <f>'选型表'!C27</f>
      </c>
      <c r="C24" s="300"/>
      <c r="D24" s="301"/>
      <c r="E24" s="299">
        <f>'选型表'!E27</f>
      </c>
      <c r="F24" s="302">
        <f>'选型表'!T27</f>
      </c>
      <c r="G24" s="318">
        <f>'选型表'!X27</f>
      </c>
      <c r="H24" s="302">
        <f>'选型表'!AB27</f>
      </c>
      <c r="I24" s="302">
        <f>'选型表'!AC27</f>
      </c>
      <c r="J24" s="302"/>
      <c r="K24" s="221"/>
      <c r="L24" s="221">
        <f>'选型表'!AD27</f>
      </c>
      <c r="M24" s="303"/>
      <c r="N24" s="304"/>
      <c r="O24" s="305"/>
      <c r="P24" s="306"/>
      <c r="Q24" s="306"/>
      <c r="R24" s="306"/>
      <c r="S24" s="306"/>
      <c r="U24" s="462"/>
    </row>
    <row r="25" spans="1:21" ht="40.049999999999997" customHeight="1">
      <c r="A25" s="298">
        <f>'选型表'!A28</f>
      </c>
      <c r="B25" s="299">
        <f>'选型表'!C28</f>
      </c>
      <c r="C25" s="300"/>
      <c r="D25" s="301"/>
      <c r="E25" s="299">
        <f>'选型表'!E28</f>
      </c>
      <c r="F25" s="302">
        <f>'选型表'!T28</f>
      </c>
      <c r="G25" s="318">
        <f>'选型表'!X28</f>
      </c>
      <c r="H25" s="302">
        <f>'选型表'!AB28</f>
      </c>
      <c r="I25" s="302">
        <f>'选型表'!AC28</f>
      </c>
      <c r="J25" s="302"/>
      <c r="K25" s="221"/>
      <c r="L25" s="221">
        <f>'选型表'!AD28</f>
      </c>
      <c r="M25" s="303"/>
      <c r="N25" s="304"/>
      <c r="O25" s="305"/>
      <c r="P25" s="306"/>
      <c r="Q25" s="306"/>
      <c r="R25" s="306"/>
      <c r="S25" s="306"/>
      <c r="U25" s="462"/>
    </row>
    <row r="26" spans="1:21" ht="40.049999999999997" customHeight="1">
      <c r="A26" s="298">
        <f>'选型表'!A29</f>
      </c>
      <c r="B26" s="299">
        <f>'选型表'!C29</f>
      </c>
      <c r="C26" s="300"/>
      <c r="D26" s="301"/>
      <c r="E26" s="299">
        <f>'选型表'!E29</f>
      </c>
      <c r="F26" s="302">
        <f>'选型表'!T29</f>
      </c>
      <c r="G26" s="318">
        <f>'选型表'!X29</f>
      </c>
      <c r="H26" s="302">
        <f>'选型表'!AB29</f>
      </c>
      <c r="I26" s="302">
        <f>'选型表'!AC29</f>
      </c>
      <c r="J26" s="302"/>
      <c r="K26" s="221"/>
      <c r="L26" s="221">
        <f>'选型表'!AD29</f>
      </c>
      <c r="M26" s="303"/>
      <c r="N26" s="304"/>
      <c r="O26" s="305"/>
      <c r="P26" s="306"/>
      <c r="Q26" s="306"/>
      <c r="R26" s="306"/>
      <c r="S26" s="306"/>
      <c r="U26" s="462"/>
    </row>
    <row r="27" spans="1:21" ht="40.049999999999997" customHeight="1">
      <c r="A27" s="298">
        <f>'选型表'!A31</f>
      </c>
      <c r="B27" s="299">
        <f>'选型表'!C31</f>
      </c>
      <c r="C27" s="300"/>
      <c r="D27" s="301"/>
      <c r="E27" s="299">
        <f>'选型表'!E31</f>
      </c>
      <c r="F27" s="302">
        <f>'选型表'!T31</f>
      </c>
      <c r="G27" s="318">
        <f>'选型表'!X31</f>
      </c>
      <c r="H27" s="302">
        <f>'选型表'!AB31</f>
      </c>
      <c r="I27" s="302">
        <f>'选型表'!AC31</f>
      </c>
      <c r="J27" s="302"/>
      <c r="K27" s="221"/>
      <c r="L27" s="221">
        <f>'选型表'!AD31</f>
      </c>
      <c r="M27" s="303"/>
      <c r="N27" s="304"/>
      <c r="O27" s="305"/>
      <c r="P27" s="306"/>
      <c r="Q27" s="306"/>
      <c r="R27" s="306"/>
      <c r="S27" s="306"/>
      <c r="U27" s="462"/>
    </row>
    <row r="28" spans="1:21" ht="16.8">
      <c r="A28" s="308"/>
      <c r="B28" s="309"/>
      <c r="C28" s="310"/>
      <c r="D28" s="258" t="s">
        <v>148</v>
      </c>
      <c r="E28" s="311">
        <f>SUM(E8:E12)</f>
      </c>
      <c r="F28" s="312"/>
      <c r="G28" s="312"/>
      <c r="H28" s="313"/>
      <c r="I28" s="314"/>
      <c r="J28" s="314"/>
      <c r="K28" s="314"/>
      <c r="L28" s="314"/>
      <c r="M28" s="314"/>
      <c r="N28" s="314"/>
      <c r="O28" s="314"/>
      <c r="P28" s="315"/>
      <c r="Q28" s="315"/>
      <c r="R28" s="311"/>
      <c r="S28" s="315"/>
    </row>
    <row r="29" spans="1:21" ht="26.1" customHeight="1">
      <c r="A29" s="843"/>
      <c r="B29" s="844"/>
      <c r="C29" s="844"/>
      <c r="D29" s="844"/>
      <c r="E29" s="844"/>
      <c r="F29" s="844"/>
      <c r="G29" s="844"/>
      <c r="H29" s="844"/>
      <c r="I29" s="844"/>
      <c r="J29" s="844"/>
      <c r="K29" s="844"/>
      <c r="L29" s="844"/>
      <c r="M29" s="844"/>
      <c r="N29" s="844"/>
      <c r="O29" s="844"/>
      <c r="P29" s="844"/>
      <c r="Q29" s="844"/>
      <c r="R29" s="844"/>
      <c r="S29" s="844"/>
    </row>
    <row r="30" spans="1:21" ht="57" customHeight="1">
      <c r="A30" s="845" t="s">
        <v>149</v>
      </c>
      <c r="B30" s="846"/>
      <c r="C30" s="846"/>
      <c r="D30" s="846"/>
      <c r="E30" s="846"/>
      <c r="F30" s="847"/>
      <c r="G30" s="316"/>
      <c r="H30" s="848"/>
      <c r="I30" s="849"/>
      <c r="J30" s="849"/>
      <c r="K30" s="849"/>
      <c r="L30" s="849"/>
      <c r="M30" s="849"/>
      <c r="N30" s="849"/>
      <c r="O30" s="849"/>
      <c r="P30" s="849"/>
      <c r="Q30" s="849"/>
      <c r="R30" s="849"/>
      <c r="S30" s="849"/>
    </row>
    <row r="31" spans="1:21" ht="51.9" customHeight="1" thickBot="1">
      <c r="A31" s="852" t="s">
        <v>150</v>
      </c>
      <c r="B31" s="853"/>
      <c r="C31" s="853"/>
      <c r="D31" s="853"/>
      <c r="E31" s="853"/>
      <c r="F31" s="854"/>
      <c r="G31" s="317"/>
      <c r="H31" s="850"/>
      <c r="I31" s="851"/>
      <c r="J31" s="851"/>
      <c r="K31" s="851"/>
      <c r="L31" s="851"/>
      <c r="M31" s="851"/>
      <c r="N31" s="851"/>
      <c r="O31" s="851"/>
      <c r="P31" s="851"/>
      <c r="Q31" s="851"/>
      <c r="R31" s="851"/>
      <c r="S31" s="851"/>
    </row>
    <row r="32" spans="1:19" ht="19.8" thickTop="1">
      <c r="A32" s="855" t="s">
        <v>151</v>
      </c>
      <c r="B32" s="855"/>
      <c r="C32" s="855"/>
      <c r="D32" s="855"/>
      <c r="E32" s="855"/>
      <c r="F32" s="855"/>
      <c r="G32" s="855"/>
      <c r="H32" s="855"/>
      <c r="I32" s="855"/>
      <c r="J32" s="855"/>
      <c r="K32" s="855"/>
      <c r="L32" s="855"/>
      <c r="M32" s="855"/>
      <c r="N32" s="855"/>
      <c r="O32" s="855"/>
      <c r="P32" s="855"/>
      <c r="Q32" s="855"/>
      <c r="R32" s="855"/>
      <c r="S32" s="855"/>
    </row>
  </sheetData>
  <mergeCells count="38">
    <mergeCell ref="A29:S29"/>
    <mergeCell ref="A30:F30"/>
    <mergeCell ref="H30:S31"/>
    <mergeCell ref="A31:F31"/>
    <mergeCell ref="A32:S32"/>
    <mergeCell ref="N5:N7"/>
    <mergeCell ref="O5:O7"/>
    <mergeCell ref="P5:R5"/>
    <mergeCell ref="S5:S7"/>
    <mergeCell ref="P6:P7"/>
    <mergeCell ref="Q6:Q7"/>
    <mergeCell ref="R6:R7"/>
    <mergeCell ref="H5:H7"/>
    <mergeCell ref="I5:I7"/>
    <mergeCell ref="J5:J7"/>
    <mergeCell ref="K5:K7"/>
    <mergeCell ref="L5:L7"/>
    <mergeCell ref="B5:B7"/>
    <mergeCell ref="C5:D7"/>
    <mergeCell ref="E5:E7"/>
    <mergeCell ref="F5:F7"/>
    <mergeCell ref="G5:G7"/>
    <mergeCell ref="U7:U12"/>
    <mergeCell ref="A1:B1"/>
    <mergeCell ref="C1:E1"/>
    <mergeCell ref="F1:H1"/>
    <mergeCell ref="I1:O1"/>
    <mergeCell ref="A2:B2"/>
    <mergeCell ref="C2:E2"/>
    <mergeCell ref="F2:L3"/>
    <mergeCell ref="Q2:R2"/>
    <mergeCell ref="A3:B3"/>
    <mergeCell ref="C3:E3"/>
    <mergeCell ref="Q3:R3"/>
    <mergeCell ref="A4:O4"/>
    <mergeCell ref="P4:S4"/>
    <mergeCell ref="M5:M7"/>
    <mergeCell ref="A5:A7"/>
  </mergeCells>
  <phoneticPr fontId="58" type="noConversion"/>
  <pageMargins left="0.70866141732283472" right="0.70866141732283472" top="0.74803149606299213" bottom="0.74803149606299213" header="0.31496062992125984" footer="0.31496062992125984"/>
  <pageSetup paperSize="9" scale="62" orientation="landscape"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Z30"/>
  <sheetViews>
    <sheetView view="pageBreakPreview" topLeftCell="O3" zoomScale="130" zoomScaleNormal="100" zoomScaleSheetLayoutView="130" workbookViewId="0">
      <selection activeCell="X4" sqref="X4:X9"/>
    </sheetView>
  </sheetViews>
  <sheetFormatPr defaultColWidth="9" defaultRowHeight="9"/>
  <cols>
    <col min="1" max="1" width="2.59765625" style="188" customWidth="1"/>
    <col min="2" max="2" width="8.8984375" style="198" customWidth="1"/>
    <col min="3" max="3" width="4.3984375" style="198" customWidth="1"/>
    <col min="4" max="4" width="15.3984375" style="198" customWidth="1"/>
    <col min="5" max="5" width="5.5" style="199" customWidth="1"/>
    <col min="6" max="6" width="15.09765625" style="199" customWidth="1"/>
    <col min="7" max="7" width="6.69921875" style="199" bestFit="1" customWidth="1"/>
    <col min="8" max="9" width="6" style="199" customWidth="1"/>
    <col min="10" max="10" width="4.5" style="199" customWidth="1"/>
    <col min="11" max="11" width="4.59765625" style="199" customWidth="1"/>
    <col min="12" max="12" width="7.59765625" style="200" customWidth="1"/>
    <col min="13" max="13" width="5.8984375" style="188" customWidth="1"/>
    <col min="14" max="17" width="8.19921875" style="188" customWidth="1"/>
    <col min="18" max="20" width="9" style="188"/>
    <col min="21" max="21" width="9.8984375" style="188" customWidth="1"/>
    <col min="22" max="22" width="11.69921875" style="188" customWidth="1"/>
    <col min="23" max="23" width="9" style="188"/>
    <col min="24" max="24" width="26.19921875" style="188" customWidth="1"/>
    <col min="25" max="127" width="9" style="188"/>
    <col min="128" max="16384" width="9" style="190"/>
  </cols>
  <sheetData>
    <row r="1" spans="1:130" s="185" customFormat="1" ht="15" customHeight="1">
      <c r="A1" s="856"/>
      <c r="B1" s="857"/>
      <c r="C1" s="857"/>
      <c r="D1" s="857"/>
      <c r="E1" s="857"/>
      <c r="F1" s="185">
        <f>'封面'!E8</f>
      </c>
      <c r="H1" s="186"/>
    </row>
    <row r="2" spans="1:130" s="185" customFormat="1" ht="15.9" customHeight="1">
      <c r="A2" s="858" t="s">
        <v>0</v>
      </c>
      <c r="B2" s="859"/>
      <c r="C2" s="858" t="str">
        <f>'封面'!E11</f>
      </c>
      <c r="D2" s="859"/>
      <c r="E2" s="859"/>
      <c r="F2" s="860" t="s">
        <v>103</v>
      </c>
      <c r="G2" s="861"/>
      <c r="H2" s="861"/>
      <c r="I2" s="861"/>
      <c r="J2" s="861"/>
      <c r="K2" s="861"/>
      <c r="L2" s="861"/>
      <c r="M2" s="861"/>
      <c r="N2" s="861"/>
      <c r="O2" s="861"/>
      <c r="P2" s="861"/>
      <c r="Q2" s="862" t="s">
        <v>104</v>
      </c>
      <c r="R2" s="862"/>
      <c r="S2" s="863"/>
      <c r="T2" s="862" t="s">
        <v>105</v>
      </c>
      <c r="U2" s="862"/>
      <c r="V2" s="863"/>
    </row>
    <row r="3" spans="1:130" s="185" customFormat="1" ht="15.9" customHeight="1">
      <c r="A3" s="858" t="s">
        <v>106</v>
      </c>
      <c r="B3" s="859"/>
      <c r="C3" s="858"/>
      <c r="D3" s="859"/>
      <c r="E3" s="859"/>
      <c r="F3" s="861"/>
      <c r="G3" s="861"/>
      <c r="H3" s="861"/>
      <c r="I3" s="861"/>
      <c r="J3" s="861"/>
      <c r="K3" s="861"/>
      <c r="L3" s="861"/>
      <c r="M3" s="861"/>
      <c r="N3" s="861"/>
      <c r="O3" s="861"/>
      <c r="P3" s="861"/>
      <c r="Q3" s="863"/>
      <c r="R3" s="863"/>
      <c r="S3" s="863"/>
      <c r="T3" s="863"/>
      <c r="U3" s="863"/>
      <c r="V3" s="863"/>
    </row>
    <row r="4" spans="1:130" s="185" customFormat="1" ht="33.75" customHeight="1">
      <c r="A4" s="858" t="s">
        <v>107</v>
      </c>
      <c r="B4" s="859"/>
      <c r="C4" s="858" t="str">
        <f>'封面'!E9</f>
      </c>
      <c r="D4" s="859"/>
      <c r="E4" s="859"/>
      <c r="F4" s="861"/>
      <c r="G4" s="861"/>
      <c r="H4" s="861"/>
      <c r="I4" s="861"/>
      <c r="J4" s="861"/>
      <c r="K4" s="861"/>
      <c r="L4" s="861"/>
      <c r="M4" s="861"/>
      <c r="N4" s="861"/>
      <c r="O4" s="861"/>
      <c r="P4" s="861"/>
      <c r="Q4" s="187" t="s">
        <v>108</v>
      </c>
      <c r="R4" s="862"/>
      <c r="S4" s="863"/>
      <c r="T4" s="187" t="s">
        <v>109</v>
      </c>
      <c r="U4" s="864">
        <f>'封面'!E18</f>
      </c>
      <c r="V4" s="863"/>
      <c r="X4" s="462" t="s">
        <v>110</v>
      </c>
    </row>
    <row r="5" spans="1:130" s="189" customFormat="1" ht="16.5" customHeight="1">
      <c r="A5" s="870" t="s">
        <v>33</v>
      </c>
      <c r="B5" s="872" t="s">
        <v>111</v>
      </c>
      <c r="C5" s="874" t="s">
        <v>112</v>
      </c>
      <c r="D5" s="875"/>
      <c r="E5" s="872" t="s">
        <v>113</v>
      </c>
      <c r="F5" s="879" t="s">
        <v>114</v>
      </c>
      <c r="G5" s="880"/>
      <c r="H5" s="880"/>
      <c r="I5" s="880"/>
      <c r="J5" s="880"/>
      <c r="K5" s="880"/>
      <c r="L5" s="881"/>
      <c r="M5" s="881"/>
      <c r="N5" s="881"/>
      <c r="O5" s="881"/>
      <c r="P5" s="875"/>
      <c r="Q5" s="884"/>
      <c r="R5" s="885"/>
      <c r="S5" s="885"/>
      <c r="T5" s="885"/>
      <c r="U5" s="885"/>
      <c r="V5" s="886"/>
      <c r="W5" s="188"/>
      <c r="X5" s="462"/>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c r="CV5" s="188"/>
      <c r="CW5" s="188"/>
      <c r="CX5" s="188"/>
      <c r="CY5" s="188"/>
      <c r="CZ5" s="188"/>
      <c r="DA5" s="188"/>
      <c r="DB5" s="188"/>
      <c r="DC5" s="188"/>
      <c r="DD5" s="188"/>
      <c r="DE5" s="188"/>
      <c r="DF5" s="188"/>
      <c r="DG5" s="188"/>
      <c r="DH5" s="188"/>
      <c r="DI5" s="188"/>
      <c r="DJ5" s="188"/>
      <c r="DK5" s="188"/>
      <c r="DL5" s="188"/>
      <c r="DM5" s="188"/>
      <c r="DN5" s="188"/>
      <c r="DO5" s="188"/>
      <c r="DP5" s="188"/>
      <c r="DQ5" s="188"/>
      <c r="DR5" s="188"/>
      <c r="DS5" s="188"/>
      <c r="DT5" s="188"/>
      <c r="DU5" s="188"/>
      <c r="DV5" s="188"/>
      <c r="DW5" s="188"/>
      <c r="DX5" s="188"/>
      <c r="DY5" s="188"/>
      <c r="DZ5" s="188"/>
    </row>
    <row r="6" spans="1:130" s="191" customFormat="1" ht="14.25" customHeight="1">
      <c r="A6" s="871"/>
      <c r="B6" s="873"/>
      <c r="C6" s="876"/>
      <c r="D6" s="875"/>
      <c r="E6" s="873"/>
      <c r="F6" s="876"/>
      <c r="G6" s="882"/>
      <c r="H6" s="882"/>
      <c r="I6" s="882"/>
      <c r="J6" s="882"/>
      <c r="K6" s="882"/>
      <c r="L6" s="882"/>
      <c r="M6" s="882"/>
      <c r="N6" s="882"/>
      <c r="O6" s="882"/>
      <c r="P6" s="875"/>
      <c r="Q6" s="887" t="s">
        <v>115</v>
      </c>
      <c r="R6" s="888" t="s">
        <v>116</v>
      </c>
      <c r="S6" s="888" t="s">
        <v>117</v>
      </c>
      <c r="T6" s="888" t="s">
        <v>118</v>
      </c>
      <c r="U6" s="888" t="s">
        <v>119</v>
      </c>
      <c r="V6" s="889"/>
      <c r="W6" s="188"/>
      <c r="X6" s="462"/>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90"/>
      <c r="DY6" s="190"/>
      <c r="DZ6" s="190"/>
    </row>
    <row r="7" spans="1:130" s="191" customFormat="1" ht="27" customHeight="1">
      <c r="A7" s="871"/>
      <c r="B7" s="873"/>
      <c r="C7" s="877"/>
      <c r="D7" s="878"/>
      <c r="E7" s="873"/>
      <c r="F7" s="877"/>
      <c r="G7" s="883"/>
      <c r="H7" s="883"/>
      <c r="I7" s="883"/>
      <c r="J7" s="883"/>
      <c r="K7" s="883"/>
      <c r="L7" s="883"/>
      <c r="M7" s="883"/>
      <c r="N7" s="883"/>
      <c r="O7" s="883"/>
      <c r="P7" s="878"/>
      <c r="Q7" s="887"/>
      <c r="R7" s="888"/>
      <c r="S7" s="888" t="s">
        <v>120</v>
      </c>
      <c r="T7" s="888" t="s">
        <v>120</v>
      </c>
      <c r="U7" s="888"/>
      <c r="V7" s="889"/>
      <c r="W7" s="188"/>
      <c r="X7" s="462"/>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c r="CV7" s="188"/>
      <c r="CW7" s="188"/>
      <c r="CX7" s="188"/>
      <c r="CY7" s="188"/>
      <c r="CZ7" s="188"/>
      <c r="DA7" s="188"/>
      <c r="DB7" s="188"/>
      <c r="DC7" s="188"/>
      <c r="DD7" s="188"/>
      <c r="DE7" s="188"/>
      <c r="DF7" s="188"/>
      <c r="DG7" s="188"/>
      <c r="DH7" s="188"/>
      <c r="DI7" s="188"/>
      <c r="DJ7" s="188"/>
      <c r="DK7" s="188"/>
      <c r="DL7" s="188"/>
      <c r="DM7" s="188"/>
      <c r="DN7" s="188"/>
      <c r="DO7" s="188"/>
      <c r="DP7" s="188"/>
      <c r="DQ7" s="188"/>
      <c r="DR7" s="188"/>
      <c r="DS7" s="188"/>
      <c r="DT7" s="188"/>
      <c r="DU7" s="188"/>
      <c r="DV7" s="188"/>
      <c r="DW7" s="188"/>
      <c r="DX7" s="190"/>
      <c r="DY7" s="190"/>
      <c r="DZ7" s="190"/>
    </row>
    <row r="8" spans="1:130" s="191" customFormat="1" ht="148.5" customHeight="1">
      <c r="A8" s="192">
        <f>'选型表'!A8</f>
      </c>
      <c r="B8" s="193">
        <f>'选型表'!C8</f>
      </c>
      <c r="C8" s="201"/>
      <c r="D8" s="202" t="str">
        <f>'选型表'!R8</f>
      </c>
      <c r="E8" s="193">
        <f>'选型表'!E8</f>
      </c>
      <c r="F8" s="890" t="inlineStr">
        <is>
          <t>接线箱(C2&amp;C3类): 箱内端子备用15%, 电缆进口配电缆密封接头备用15%; 最低防爆形式增安型(Ex e), 防护等级IP66, 316/316L SS材质, 电缆密封接头Ex de, 316SS; 宜设置在非爆炸危险区或气体(粉尘)爆炸危险2(22)区内。</t>
        </is>
      </c>
      <c r="G8" s="891"/>
      <c r="H8" s="891"/>
      <c r="I8" s="891"/>
      <c r="J8" s="891"/>
      <c r="K8" s="891"/>
      <c r="L8" s="891"/>
      <c r="M8" s="891"/>
      <c r="N8" s="891"/>
      <c r="O8" s="891"/>
      <c r="P8" s="892"/>
      <c r="Q8" s="194"/>
      <c r="R8" s="195"/>
      <c r="S8" s="195"/>
      <c r="T8" s="195"/>
      <c r="U8" s="195"/>
      <c r="V8" s="196"/>
      <c r="W8" s="188"/>
      <c r="X8" s="462"/>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90"/>
      <c r="DY8" s="190"/>
      <c r="DZ8" s="190"/>
    </row>
    <row r="9" spans="1:130" s="191" customFormat="1" ht="148.5" customHeight="1">
      <c r="A9" s="192">
        <f>'选型表'!A9</f>
      </c>
      <c r="B9" s="193">
        <f>'选型表'!C9</f>
      </c>
      <c r="C9" s="201"/>
      <c r="D9" s="202" t="str">
        <f>'选型表'!R9</f>
      </c>
      <c r="E9" s="193">
        <f>'选型表'!E9</f>
      </c>
      <c r="F9" s="890"/>
      <c r="G9" s="891"/>
      <c r="H9" s="891"/>
      <c r="I9" s="891"/>
      <c r="J9" s="891"/>
      <c r="K9" s="891"/>
      <c r="L9" s="891"/>
      <c r="M9" s="891"/>
      <c r="N9" s="891"/>
      <c r="O9" s="891"/>
      <c r="P9" s="892"/>
      <c r="Q9" s="194"/>
      <c r="R9" s="195"/>
      <c r="S9" s="195"/>
      <c r="T9" s="195"/>
      <c r="U9" s="195"/>
      <c r="V9" s="196"/>
      <c r="W9" s="188"/>
      <c r="X9" s="462"/>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c r="CA9" s="188"/>
      <c r="CB9" s="188"/>
      <c r="CC9" s="188"/>
      <c r="CD9" s="188"/>
      <c r="CE9" s="188"/>
      <c r="CF9" s="188"/>
      <c r="CG9" s="188"/>
      <c r="CH9" s="188"/>
      <c r="CI9" s="188"/>
      <c r="CJ9" s="188"/>
      <c r="CK9" s="188"/>
      <c r="CL9" s="188"/>
      <c r="CM9" s="188"/>
      <c r="CN9" s="188"/>
      <c r="CO9" s="188"/>
      <c r="CP9" s="188"/>
      <c r="CQ9" s="188"/>
      <c r="CR9" s="188"/>
      <c r="CS9" s="188"/>
      <c r="CT9" s="188"/>
      <c r="CU9" s="188"/>
      <c r="CV9" s="188"/>
      <c r="CW9" s="188"/>
      <c r="CX9" s="188"/>
      <c r="CY9" s="188"/>
      <c r="CZ9" s="188"/>
      <c r="DA9" s="188"/>
      <c r="DB9" s="188"/>
      <c r="DC9" s="188"/>
      <c r="DD9" s="188"/>
      <c r="DE9" s="188"/>
      <c r="DF9" s="188"/>
      <c r="DG9" s="188"/>
      <c r="DH9" s="188"/>
      <c r="DI9" s="188"/>
      <c r="DJ9" s="188"/>
      <c r="DK9" s="188"/>
      <c r="DL9" s="188"/>
      <c r="DM9" s="188"/>
      <c r="DN9" s="188"/>
      <c r="DO9" s="188"/>
      <c r="DP9" s="188"/>
      <c r="DQ9" s="188"/>
      <c r="DR9" s="188"/>
      <c r="DS9" s="188"/>
      <c r="DT9" s="188"/>
      <c r="DU9" s="188"/>
      <c r="DV9" s="188"/>
      <c r="DW9" s="188"/>
      <c r="DX9" s="190"/>
      <c r="DY9" s="190"/>
      <c r="DZ9" s="190"/>
    </row>
    <row r="10" spans="1:130" s="191" customFormat="1" ht="148.5" customHeight="1">
      <c r="A10" s="192">
        <f>'选型表'!A10</f>
      </c>
      <c r="B10" s="193">
        <f>'选型表'!C10</f>
      </c>
      <c r="C10" s="201"/>
      <c r="D10" s="202" t="str">
        <f>'选型表'!R10</f>
      </c>
      <c r="E10" s="193">
        <f>'选型表'!E10</f>
      </c>
      <c r="F10" s="890"/>
      <c r="G10" s="891"/>
      <c r="H10" s="891"/>
      <c r="I10" s="891"/>
      <c r="J10" s="891"/>
      <c r="K10" s="891"/>
      <c r="L10" s="891"/>
      <c r="M10" s="891"/>
      <c r="N10" s="891"/>
      <c r="O10" s="891"/>
      <c r="P10" s="892"/>
      <c r="Q10" s="194"/>
      <c r="R10" s="195"/>
      <c r="S10" s="195"/>
      <c r="T10" s="195"/>
      <c r="U10" s="195"/>
      <c r="V10" s="196"/>
      <c r="W10" s="188"/>
      <c r="X10" s="462"/>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88"/>
      <c r="CG10" s="188"/>
      <c r="CH10" s="188"/>
      <c r="CI10" s="188"/>
      <c r="CJ10" s="188"/>
      <c r="CK10" s="188"/>
      <c r="CL10" s="188"/>
      <c r="CM10" s="188"/>
      <c r="CN10" s="188"/>
      <c r="CO10" s="188"/>
      <c r="CP10" s="188"/>
      <c r="CQ10" s="188"/>
      <c r="CR10" s="188"/>
      <c r="CS10" s="188"/>
      <c r="CT10" s="188"/>
      <c r="CU10" s="188"/>
      <c r="CV10" s="188"/>
      <c r="CW10" s="188"/>
      <c r="CX10" s="188"/>
      <c r="CY10" s="188"/>
      <c r="CZ10" s="188"/>
      <c r="DA10" s="188"/>
      <c r="DB10" s="188"/>
      <c r="DC10" s="188"/>
      <c r="DD10" s="188"/>
      <c r="DE10" s="188"/>
      <c r="DF10" s="188"/>
      <c r="DG10" s="188"/>
      <c r="DH10" s="188"/>
      <c r="DI10" s="188"/>
      <c r="DJ10" s="188"/>
      <c r="DK10" s="188"/>
      <c r="DL10" s="188"/>
      <c r="DM10" s="188"/>
      <c r="DN10" s="188"/>
      <c r="DO10" s="188"/>
      <c r="DP10" s="188"/>
      <c r="DQ10" s="188"/>
      <c r="DR10" s="188"/>
      <c r="DS10" s="188"/>
      <c r="DT10" s="188"/>
      <c r="DU10" s="188"/>
      <c r="DV10" s="188"/>
      <c r="DW10" s="188"/>
      <c r="DX10" s="190"/>
      <c r="DY10" s="190"/>
      <c r="DZ10" s="190"/>
    </row>
    <row r="11" spans="1:130" s="191" customFormat="1" ht="148.5" customHeight="1">
      <c r="A11" s="192">
        <f>'选型表'!A11</f>
      </c>
      <c r="B11" s="193">
        <f>'选型表'!C11</f>
      </c>
      <c r="C11" s="201"/>
      <c r="D11" s="202" t="str">
        <f>'选型表'!R11</f>
      </c>
      <c r="E11" s="193">
        <f>'选型表'!E11</f>
      </c>
      <c r="F11" s="890"/>
      <c r="G11" s="891"/>
      <c r="H11" s="891"/>
      <c r="I11" s="891"/>
      <c r="J11" s="891"/>
      <c r="K11" s="891"/>
      <c r="L11" s="891"/>
      <c r="M11" s="891"/>
      <c r="N11" s="891"/>
      <c r="O11" s="891"/>
      <c r="P11" s="892"/>
      <c r="Q11" s="194"/>
      <c r="R11" s="195"/>
      <c r="S11" s="195"/>
      <c r="T11" s="195"/>
      <c r="U11" s="195"/>
      <c r="V11" s="196"/>
      <c r="W11" s="188"/>
      <c r="X11" s="462"/>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c r="CV11" s="188"/>
      <c r="CW11" s="188"/>
      <c r="CX11" s="188"/>
      <c r="CY11" s="188"/>
      <c r="CZ11" s="188"/>
      <c r="DA11" s="188"/>
      <c r="DB11" s="188"/>
      <c r="DC11" s="188"/>
      <c r="DD11" s="188"/>
      <c r="DE11" s="188"/>
      <c r="DF11" s="188"/>
      <c r="DG11" s="188"/>
      <c r="DH11" s="188"/>
      <c r="DI11" s="188"/>
      <c r="DJ11" s="188"/>
      <c r="DK11" s="188"/>
      <c r="DL11" s="188"/>
      <c r="DM11" s="188"/>
      <c r="DN11" s="188"/>
      <c r="DO11" s="188"/>
      <c r="DP11" s="188"/>
      <c r="DQ11" s="188"/>
      <c r="DR11" s="188"/>
      <c r="DS11" s="188"/>
      <c r="DT11" s="188"/>
      <c r="DU11" s="188"/>
      <c r="DV11" s="188"/>
      <c r="DW11" s="188"/>
      <c r="DX11" s="190"/>
      <c r="DY11" s="190"/>
      <c r="DZ11" s="190"/>
    </row>
    <row r="12" spans="1:130" s="191" customFormat="1" ht="148.5" customHeight="1">
      <c r="A12" s="192">
        <f>'选型表'!A12</f>
      </c>
      <c r="B12" s="193">
        <f>'选型表'!C12</f>
      </c>
      <c r="C12" s="201"/>
      <c r="D12" s="202" t="str">
        <f>'选型表'!R12</f>
      </c>
      <c r="E12" s="193">
        <f>'选型表'!E12</f>
      </c>
      <c r="F12" s="890"/>
      <c r="G12" s="891"/>
      <c r="H12" s="891"/>
      <c r="I12" s="891"/>
      <c r="J12" s="891"/>
      <c r="K12" s="891"/>
      <c r="L12" s="891"/>
      <c r="M12" s="891"/>
      <c r="N12" s="891"/>
      <c r="O12" s="891"/>
      <c r="P12" s="892"/>
      <c r="Q12" s="194"/>
      <c r="R12" s="195"/>
      <c r="S12" s="195"/>
      <c r="T12" s="195"/>
      <c r="U12" s="195"/>
      <c r="V12" s="196"/>
      <c r="W12" s="188"/>
      <c r="X12" s="462"/>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188"/>
      <c r="CF12" s="188"/>
      <c r="CG12" s="188"/>
      <c r="CH12" s="188"/>
      <c r="CI12" s="188"/>
      <c r="CJ12" s="188"/>
      <c r="CK12" s="188"/>
      <c r="CL12" s="188"/>
      <c r="CM12" s="188"/>
      <c r="CN12" s="188"/>
      <c r="CO12" s="188"/>
      <c r="CP12" s="188"/>
      <c r="CQ12" s="188"/>
      <c r="CR12" s="188"/>
      <c r="CS12" s="188"/>
      <c r="CT12" s="188"/>
      <c r="CU12" s="188"/>
      <c r="CV12" s="188"/>
      <c r="CW12" s="188"/>
      <c r="CX12" s="188"/>
      <c r="CY12" s="188"/>
      <c r="CZ12" s="188"/>
      <c r="DA12" s="188"/>
      <c r="DB12" s="188"/>
      <c r="DC12" s="188"/>
      <c r="DD12" s="188"/>
      <c r="DE12" s="188"/>
      <c r="DF12" s="188"/>
      <c r="DG12" s="188"/>
      <c r="DH12" s="188"/>
      <c r="DI12" s="188"/>
      <c r="DJ12" s="188"/>
      <c r="DK12" s="188"/>
      <c r="DL12" s="188"/>
      <c r="DM12" s="188"/>
      <c r="DN12" s="188"/>
      <c r="DO12" s="188"/>
      <c r="DP12" s="188"/>
      <c r="DQ12" s="188"/>
      <c r="DR12" s="188"/>
      <c r="DS12" s="188"/>
      <c r="DT12" s="188"/>
      <c r="DU12" s="188"/>
      <c r="DV12" s="188"/>
      <c r="DW12" s="188"/>
      <c r="DX12" s="190"/>
      <c r="DY12" s="190"/>
      <c r="DZ12" s="190"/>
    </row>
    <row r="13" spans="1:130" s="191" customFormat="1" ht="148.5" customHeight="1">
      <c r="A13" s="192">
        <f>'选型表'!A13</f>
      </c>
      <c r="B13" s="193">
        <f>'选型表'!C13</f>
      </c>
      <c r="C13" s="201"/>
      <c r="D13" s="202" t="str">
        <f>'选型表'!R13</f>
      </c>
      <c r="E13" s="193">
        <f>'选型表'!E13</f>
      </c>
      <c r="F13" s="890"/>
      <c r="G13" s="891"/>
      <c r="H13" s="891"/>
      <c r="I13" s="891"/>
      <c r="J13" s="891"/>
      <c r="K13" s="891"/>
      <c r="L13" s="891"/>
      <c r="M13" s="891"/>
      <c r="N13" s="891"/>
      <c r="O13" s="891"/>
      <c r="P13" s="892"/>
      <c r="Q13" s="194"/>
      <c r="R13" s="195"/>
      <c r="S13" s="195"/>
      <c r="T13" s="195"/>
      <c r="U13" s="195"/>
      <c r="V13" s="196"/>
      <c r="W13" s="188"/>
      <c r="X13" s="462"/>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88"/>
      <c r="DX13" s="190"/>
      <c r="DY13" s="190"/>
      <c r="DZ13" s="190"/>
    </row>
    <row r="14" spans="1:130" s="191" customFormat="1" ht="148.5" customHeight="1">
      <c r="A14" s="192">
        <f>'选型表'!A14</f>
      </c>
      <c r="B14" s="193">
        <f>'选型表'!C14</f>
      </c>
      <c r="C14" s="201"/>
      <c r="D14" s="202" t="str">
        <f>'选型表'!R14</f>
      </c>
      <c r="E14" s="193">
        <f>'选型表'!E14</f>
      </c>
      <c r="F14" s="890"/>
      <c r="G14" s="891"/>
      <c r="H14" s="891"/>
      <c r="I14" s="891"/>
      <c r="J14" s="891"/>
      <c r="K14" s="891"/>
      <c r="L14" s="891"/>
      <c r="M14" s="891"/>
      <c r="N14" s="891"/>
      <c r="O14" s="891"/>
      <c r="P14" s="892"/>
      <c r="Q14" s="194"/>
      <c r="R14" s="195"/>
      <c r="S14" s="195"/>
      <c r="T14" s="195"/>
      <c r="U14" s="195"/>
      <c r="V14" s="196"/>
      <c r="W14" s="188"/>
      <c r="X14" s="462"/>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188"/>
      <c r="CD14" s="188"/>
      <c r="CE14" s="188"/>
      <c r="CF14" s="188"/>
      <c r="CG14" s="188"/>
      <c r="CH14" s="188"/>
      <c r="CI14" s="188"/>
      <c r="CJ14" s="188"/>
      <c r="CK14" s="188"/>
      <c r="CL14" s="188"/>
      <c r="CM14" s="188"/>
      <c r="CN14" s="188"/>
      <c r="CO14" s="188"/>
      <c r="CP14" s="188"/>
      <c r="CQ14" s="188"/>
      <c r="CR14" s="188"/>
      <c r="CS14" s="188"/>
      <c r="CT14" s="188"/>
      <c r="CU14" s="188"/>
      <c r="CV14" s="188"/>
      <c r="CW14" s="188"/>
      <c r="CX14" s="188"/>
      <c r="CY14" s="188"/>
      <c r="CZ14" s="188"/>
      <c r="DA14" s="188"/>
      <c r="DB14" s="188"/>
      <c r="DC14" s="188"/>
      <c r="DD14" s="188"/>
      <c r="DE14" s="188"/>
      <c r="DF14" s="188"/>
      <c r="DG14" s="188"/>
      <c r="DH14" s="188"/>
      <c r="DI14" s="188"/>
      <c r="DJ14" s="188"/>
      <c r="DK14" s="188"/>
      <c r="DL14" s="188"/>
      <c r="DM14" s="188"/>
      <c r="DN14" s="188"/>
      <c r="DO14" s="188"/>
      <c r="DP14" s="188"/>
      <c r="DQ14" s="188"/>
      <c r="DR14" s="188"/>
      <c r="DS14" s="188"/>
      <c r="DT14" s="188"/>
      <c r="DU14" s="188"/>
      <c r="DV14" s="188"/>
      <c r="DW14" s="188"/>
      <c r="DX14" s="190"/>
      <c r="DY14" s="190"/>
      <c r="DZ14" s="190"/>
    </row>
    <row r="15" spans="1:130" s="191" customFormat="1" ht="148.5" customHeight="1">
      <c r="A15" s="192">
        <f>'选型表'!A15</f>
      </c>
      <c r="B15" s="193">
        <f>'选型表'!C15</f>
      </c>
      <c r="C15" s="201"/>
      <c r="D15" s="202" t="str">
        <f>'选型表'!R15</f>
      </c>
      <c r="E15" s="193">
        <f>'选型表'!E15</f>
      </c>
      <c r="F15" s="890"/>
      <c r="G15" s="891"/>
      <c r="H15" s="891"/>
      <c r="I15" s="891"/>
      <c r="J15" s="891"/>
      <c r="K15" s="891"/>
      <c r="L15" s="891"/>
      <c r="M15" s="891"/>
      <c r="N15" s="891"/>
      <c r="O15" s="891"/>
      <c r="P15" s="892"/>
      <c r="Q15" s="194"/>
      <c r="R15" s="195"/>
      <c r="S15" s="195"/>
      <c r="T15" s="195"/>
      <c r="U15" s="195"/>
      <c r="V15" s="196"/>
      <c r="W15" s="188"/>
      <c r="X15" s="462"/>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188"/>
      <c r="DX15" s="190"/>
      <c r="DY15" s="190"/>
      <c r="DZ15" s="190"/>
    </row>
    <row r="16" spans="1:130" s="191" customFormat="1" ht="148.5" customHeight="1">
      <c r="A16" s="192">
        <f>'选型表'!A16</f>
      </c>
      <c r="B16" s="193">
        <f>'选型表'!C16</f>
      </c>
      <c r="C16" s="201"/>
      <c r="D16" s="202" t="str">
        <f>'选型表'!R16</f>
      </c>
      <c r="E16" s="193">
        <f>'选型表'!E16</f>
      </c>
      <c r="F16" s="890"/>
      <c r="G16" s="891"/>
      <c r="H16" s="891"/>
      <c r="I16" s="891"/>
      <c r="J16" s="891"/>
      <c r="K16" s="891"/>
      <c r="L16" s="891"/>
      <c r="M16" s="891"/>
      <c r="N16" s="891"/>
      <c r="O16" s="891"/>
      <c r="P16" s="892"/>
      <c r="Q16" s="194"/>
      <c r="R16" s="195"/>
      <c r="S16" s="195"/>
      <c r="T16" s="195"/>
      <c r="U16" s="195"/>
      <c r="V16" s="196"/>
      <c r="W16" s="188"/>
      <c r="X16" s="462"/>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188"/>
      <c r="CD16" s="188"/>
      <c r="CE16" s="188"/>
      <c r="CF16" s="188"/>
      <c r="CG16" s="188"/>
      <c r="CH16" s="188"/>
      <c r="CI16" s="188"/>
      <c r="CJ16" s="188"/>
      <c r="CK16" s="188"/>
      <c r="CL16" s="188"/>
      <c r="CM16" s="188"/>
      <c r="CN16" s="188"/>
      <c r="CO16" s="188"/>
      <c r="CP16" s="188"/>
      <c r="CQ16" s="188"/>
      <c r="CR16" s="188"/>
      <c r="CS16" s="188"/>
      <c r="CT16" s="188"/>
      <c r="CU16" s="188"/>
      <c r="CV16" s="188"/>
      <c r="CW16" s="188"/>
      <c r="CX16" s="188"/>
      <c r="CY16" s="188"/>
      <c r="CZ16" s="188"/>
      <c r="DA16" s="188"/>
      <c r="DB16" s="188"/>
      <c r="DC16" s="188"/>
      <c r="DD16" s="188"/>
      <c r="DE16" s="188"/>
      <c r="DF16" s="188"/>
      <c r="DG16" s="188"/>
      <c r="DH16" s="188"/>
      <c r="DI16" s="188"/>
      <c r="DJ16" s="188"/>
      <c r="DK16" s="188"/>
      <c r="DL16" s="188"/>
      <c r="DM16" s="188"/>
      <c r="DN16" s="188"/>
      <c r="DO16" s="188"/>
      <c r="DP16" s="188"/>
      <c r="DQ16" s="188"/>
      <c r="DR16" s="188"/>
      <c r="DS16" s="188"/>
      <c r="DT16" s="188"/>
      <c r="DU16" s="188"/>
      <c r="DV16" s="188"/>
      <c r="DW16" s="188"/>
      <c r="DX16" s="190"/>
      <c r="DY16" s="190"/>
      <c r="DZ16" s="190"/>
    </row>
    <row r="17" spans="1:130" s="191" customFormat="1" ht="148.5" customHeight="1">
      <c r="A17" s="192">
        <f>'选型表'!A17</f>
      </c>
      <c r="B17" s="193">
        <f>'选型表'!C17</f>
      </c>
      <c r="C17" s="201"/>
      <c r="D17" s="202" t="str">
        <f>'选型表'!R17</f>
      </c>
      <c r="E17" s="193">
        <f>'选型表'!E17</f>
      </c>
      <c r="F17" s="890"/>
      <c r="G17" s="891"/>
      <c r="H17" s="891"/>
      <c r="I17" s="891"/>
      <c r="J17" s="891"/>
      <c r="K17" s="891"/>
      <c r="L17" s="891"/>
      <c r="M17" s="891"/>
      <c r="N17" s="891"/>
      <c r="O17" s="891"/>
      <c r="P17" s="892"/>
      <c r="Q17" s="194"/>
      <c r="R17" s="195"/>
      <c r="S17" s="195"/>
      <c r="T17" s="195"/>
      <c r="U17" s="195"/>
      <c r="V17" s="196"/>
      <c r="W17" s="188"/>
      <c r="X17" s="462"/>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90"/>
      <c r="DY17" s="190"/>
      <c r="DZ17" s="190"/>
    </row>
    <row r="18" spans="1:130" s="191" customFormat="1" ht="148.5" customHeight="1">
      <c r="A18" s="192">
        <f>'选型表'!A18</f>
      </c>
      <c r="B18" s="193">
        <f>'选型表'!C18</f>
      </c>
      <c r="C18" s="201"/>
      <c r="D18" s="202" t="str">
        <f>'选型表'!R18</f>
      </c>
      <c r="E18" s="193">
        <f>'选型表'!E18</f>
      </c>
      <c r="F18" s="890"/>
      <c r="G18" s="891"/>
      <c r="H18" s="891"/>
      <c r="I18" s="891"/>
      <c r="J18" s="891"/>
      <c r="K18" s="891"/>
      <c r="L18" s="891"/>
      <c r="M18" s="891"/>
      <c r="N18" s="891"/>
      <c r="O18" s="891"/>
      <c r="P18" s="892"/>
      <c r="Q18" s="194"/>
      <c r="R18" s="195"/>
      <c r="S18" s="195"/>
      <c r="T18" s="195"/>
      <c r="U18" s="195"/>
      <c r="V18" s="196"/>
      <c r="W18" s="188"/>
      <c r="X18" s="462"/>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90"/>
      <c r="DY18" s="190"/>
      <c r="DZ18" s="190"/>
    </row>
    <row r="19" spans="1:130" s="191" customFormat="1" ht="148.5" customHeight="1">
      <c r="A19" s="192">
        <f>'选型表'!A20</f>
      </c>
      <c r="B19" s="193">
        <f>'选型表'!C20</f>
      </c>
      <c r="C19" s="201"/>
      <c r="D19" s="202" t="str">
        <f>'选型表'!R19</f>
      </c>
      <c r="E19" s="193">
        <f>'选型表'!E20</f>
      </c>
      <c r="F19" s="890"/>
      <c r="G19" s="891"/>
      <c r="H19" s="891"/>
      <c r="I19" s="891"/>
      <c r="J19" s="891"/>
      <c r="K19" s="891"/>
      <c r="L19" s="891"/>
      <c r="M19" s="891"/>
      <c r="N19" s="891"/>
      <c r="O19" s="891"/>
      <c r="P19" s="892"/>
      <c r="Q19" s="194"/>
      <c r="R19" s="195"/>
      <c r="S19" s="195"/>
      <c r="T19" s="195"/>
      <c r="U19" s="195"/>
      <c r="V19" s="196"/>
      <c r="W19" s="188"/>
      <c r="X19" s="462"/>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90"/>
      <c r="DY19" s="190"/>
      <c r="DZ19" s="190"/>
    </row>
    <row r="20" spans="1:130" s="191" customFormat="1" ht="148.5" customHeight="1">
      <c r="A20" s="192">
        <f>'选型表'!A21</f>
      </c>
      <c r="B20" s="193">
        <f>'选型表'!C21</f>
      </c>
      <c r="C20" s="201"/>
      <c r="D20" s="202" t="str">
        <f>'选型表'!R20</f>
      </c>
      <c r="E20" s="193">
        <f>'选型表'!E21</f>
      </c>
      <c r="F20" s="890"/>
      <c r="G20" s="891"/>
      <c r="H20" s="891"/>
      <c r="I20" s="891"/>
      <c r="J20" s="891"/>
      <c r="K20" s="891"/>
      <c r="L20" s="891"/>
      <c r="M20" s="891"/>
      <c r="N20" s="891"/>
      <c r="O20" s="891"/>
      <c r="P20" s="892"/>
      <c r="Q20" s="194"/>
      <c r="R20" s="195"/>
      <c r="S20" s="195"/>
      <c r="T20" s="195"/>
      <c r="U20" s="195"/>
      <c r="V20" s="196"/>
      <c r="W20" s="188"/>
      <c r="X20" s="462"/>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8"/>
      <c r="CI20" s="188"/>
      <c r="CJ20" s="188"/>
      <c r="CK20" s="188"/>
      <c r="CL20" s="188"/>
      <c r="CM20" s="188"/>
      <c r="CN20" s="188"/>
      <c r="CO20" s="188"/>
      <c r="CP20" s="188"/>
      <c r="CQ20" s="188"/>
      <c r="CR20" s="188"/>
      <c r="CS20" s="188"/>
      <c r="CT20" s="188"/>
      <c r="CU20" s="188"/>
      <c r="CV20" s="188"/>
      <c r="CW20" s="188"/>
      <c r="CX20" s="188"/>
      <c r="CY20" s="188"/>
      <c r="CZ20" s="188"/>
      <c r="DA20" s="188"/>
      <c r="DB20" s="188"/>
      <c r="DC20" s="188"/>
      <c r="DD20" s="188"/>
      <c r="DE20" s="188"/>
      <c r="DF20" s="188"/>
      <c r="DG20" s="188"/>
      <c r="DH20" s="188"/>
      <c r="DI20" s="188"/>
      <c r="DJ20" s="188"/>
      <c r="DK20" s="188"/>
      <c r="DL20" s="188"/>
      <c r="DM20" s="188"/>
      <c r="DN20" s="188"/>
      <c r="DO20" s="188"/>
      <c r="DP20" s="188"/>
      <c r="DQ20" s="188"/>
      <c r="DR20" s="188"/>
      <c r="DS20" s="188"/>
      <c r="DT20" s="188"/>
      <c r="DU20" s="188"/>
      <c r="DV20" s="188"/>
      <c r="DW20" s="188"/>
      <c r="DX20" s="190"/>
      <c r="DY20" s="190"/>
      <c r="DZ20" s="190"/>
    </row>
    <row r="21" spans="1:130" s="191" customFormat="1" ht="148.5" customHeight="1">
      <c r="A21" s="192">
        <f>'选型表'!A22</f>
      </c>
      <c r="B21" s="193">
        <f>'选型表'!C22</f>
      </c>
      <c r="C21" s="201"/>
      <c r="D21" s="202" t="str">
        <f>'选型表'!R21</f>
      </c>
      <c r="E21" s="193">
        <f>'选型表'!E22</f>
      </c>
      <c r="F21" s="890"/>
      <c r="G21" s="891"/>
      <c r="H21" s="891"/>
      <c r="I21" s="891"/>
      <c r="J21" s="891"/>
      <c r="K21" s="891"/>
      <c r="L21" s="891"/>
      <c r="M21" s="891"/>
      <c r="N21" s="891"/>
      <c r="O21" s="891"/>
      <c r="P21" s="892"/>
      <c r="Q21" s="194"/>
      <c r="R21" s="195"/>
      <c r="S21" s="195"/>
      <c r="T21" s="195"/>
      <c r="U21" s="195"/>
      <c r="V21" s="196"/>
      <c r="W21" s="188"/>
      <c r="X21" s="462"/>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90"/>
      <c r="DY21" s="190"/>
      <c r="DZ21" s="190"/>
    </row>
    <row r="22" spans="1:130" s="191" customFormat="1" ht="148.5" customHeight="1">
      <c r="A22" s="192">
        <f>'选型表'!A23</f>
      </c>
      <c r="B22" s="193">
        <f>'选型表'!C23</f>
      </c>
      <c r="C22" s="201"/>
      <c r="D22" s="202" t="str">
        <f>'选型表'!R22</f>
      </c>
      <c r="E22" s="193">
        <f>'选型表'!E23</f>
      </c>
      <c r="F22" s="890"/>
      <c r="G22" s="891"/>
      <c r="H22" s="891"/>
      <c r="I22" s="891"/>
      <c r="J22" s="891"/>
      <c r="K22" s="891"/>
      <c r="L22" s="891"/>
      <c r="M22" s="891"/>
      <c r="N22" s="891"/>
      <c r="O22" s="891"/>
      <c r="P22" s="892"/>
      <c r="Q22" s="194"/>
      <c r="R22" s="195"/>
      <c r="S22" s="195"/>
      <c r="T22" s="195"/>
      <c r="U22" s="195"/>
      <c r="V22" s="196"/>
      <c r="W22" s="188"/>
      <c r="X22" s="462"/>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90"/>
      <c r="DY22" s="190"/>
      <c r="DZ22" s="190"/>
    </row>
    <row r="23" spans="1:130" s="191" customFormat="1" ht="148.5" customHeight="1">
      <c r="A23" s="192">
        <f>'选型表'!A25</f>
      </c>
      <c r="B23" s="193">
        <f>'选型表'!C25</f>
      </c>
      <c r="C23" s="201"/>
      <c r="D23" s="202" t="str">
        <f>'选型表'!R23</f>
      </c>
      <c r="E23" s="193">
        <f>'选型表'!E25</f>
      </c>
      <c r="F23" s="890"/>
      <c r="G23" s="891"/>
      <c r="H23" s="891"/>
      <c r="I23" s="891"/>
      <c r="J23" s="891"/>
      <c r="K23" s="891"/>
      <c r="L23" s="891"/>
      <c r="M23" s="891"/>
      <c r="N23" s="891"/>
      <c r="O23" s="891"/>
      <c r="P23" s="892"/>
      <c r="Q23" s="194"/>
      <c r="R23" s="195"/>
      <c r="S23" s="195"/>
      <c r="T23" s="195"/>
      <c r="U23" s="195"/>
      <c r="V23" s="196"/>
      <c r="W23" s="188"/>
      <c r="X23" s="462"/>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90"/>
      <c r="DY23" s="190"/>
      <c r="DZ23" s="190"/>
    </row>
    <row r="24" spans="1:130" s="191" customFormat="1" ht="148.5" customHeight="1">
      <c r="A24" s="192">
        <f>'选型表'!A27</f>
      </c>
      <c r="B24" s="193">
        <f>'选型表'!C27</f>
      </c>
      <c r="C24" s="201"/>
      <c r="D24" s="202" t="str">
        <f>'选型表'!R24</f>
      </c>
      <c r="E24" s="193">
        <f>'选型表'!E27</f>
      </c>
      <c r="F24" s="890"/>
      <c r="G24" s="891"/>
      <c r="H24" s="891"/>
      <c r="I24" s="891"/>
      <c r="J24" s="891"/>
      <c r="K24" s="891"/>
      <c r="L24" s="891"/>
      <c r="M24" s="891"/>
      <c r="N24" s="891"/>
      <c r="O24" s="891"/>
      <c r="P24" s="892"/>
      <c r="Q24" s="194"/>
      <c r="R24" s="195"/>
      <c r="S24" s="195"/>
      <c r="T24" s="195"/>
      <c r="U24" s="195"/>
      <c r="V24" s="196"/>
      <c r="W24" s="188"/>
      <c r="X24" s="462"/>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90"/>
      <c r="DY24" s="190"/>
      <c r="DZ24" s="190"/>
    </row>
    <row r="25" spans="1:130" s="191" customFormat="1" ht="148.5" customHeight="1">
      <c r="A25" s="192">
        <f>'选型表'!A28</f>
      </c>
      <c r="B25" s="193">
        <f>'选型表'!C28</f>
      </c>
      <c r="C25" s="201"/>
      <c r="D25" s="202" t="str">
        <f>'选型表'!R25</f>
      </c>
      <c r="E25" s="193">
        <f>'选型表'!E28</f>
      </c>
      <c r="F25" s="890"/>
      <c r="G25" s="891"/>
      <c r="H25" s="891"/>
      <c r="I25" s="891"/>
      <c r="J25" s="891"/>
      <c r="K25" s="891"/>
      <c r="L25" s="891"/>
      <c r="M25" s="891"/>
      <c r="N25" s="891"/>
      <c r="O25" s="891"/>
      <c r="P25" s="892"/>
      <c r="Q25" s="194"/>
      <c r="R25" s="195"/>
      <c r="S25" s="195"/>
      <c r="T25" s="195"/>
      <c r="U25" s="195"/>
      <c r="V25" s="196"/>
      <c r="W25" s="188"/>
      <c r="X25" s="462"/>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8"/>
      <c r="CO25" s="188"/>
      <c r="CP25" s="188"/>
      <c r="CQ25" s="188"/>
      <c r="CR25" s="188"/>
      <c r="CS25" s="188"/>
      <c r="CT25" s="188"/>
      <c r="CU25" s="188"/>
      <c r="CV25" s="188"/>
      <c r="CW25" s="188"/>
      <c r="CX25" s="188"/>
      <c r="CY25" s="188"/>
      <c r="CZ25" s="188"/>
      <c r="DA25" s="188"/>
      <c r="DB25" s="188"/>
      <c r="DC25" s="188"/>
      <c r="DD25" s="188"/>
      <c r="DE25" s="188"/>
      <c r="DF25" s="188"/>
      <c r="DG25" s="188"/>
      <c r="DH25" s="188"/>
      <c r="DI25" s="188"/>
      <c r="DJ25" s="188"/>
      <c r="DK25" s="188"/>
      <c r="DL25" s="188"/>
      <c r="DM25" s="188"/>
      <c r="DN25" s="188"/>
      <c r="DO25" s="188"/>
      <c r="DP25" s="188"/>
      <c r="DQ25" s="188"/>
      <c r="DR25" s="188"/>
      <c r="DS25" s="188"/>
      <c r="DT25" s="188"/>
      <c r="DU25" s="188"/>
      <c r="DV25" s="188"/>
      <c r="DW25" s="188"/>
      <c r="DX25" s="190"/>
      <c r="DY25" s="190"/>
      <c r="DZ25" s="190"/>
    </row>
    <row r="26" spans="1:130" s="191" customFormat="1" ht="148.5" customHeight="1">
      <c r="A26" s="192">
        <f>'选型表'!A29</f>
      </c>
      <c r="B26" s="193">
        <f>'选型表'!C29</f>
      </c>
      <c r="C26" s="201"/>
      <c r="D26" s="202" t="str">
        <f>'选型表'!R26</f>
      </c>
      <c r="E26" s="193">
        <f>'选型表'!E29</f>
      </c>
      <c r="F26" s="890"/>
      <c r="G26" s="891"/>
      <c r="H26" s="891"/>
      <c r="I26" s="891"/>
      <c r="J26" s="891"/>
      <c r="K26" s="891"/>
      <c r="L26" s="891"/>
      <c r="M26" s="891"/>
      <c r="N26" s="891"/>
      <c r="O26" s="891"/>
      <c r="P26" s="892"/>
      <c r="Q26" s="194"/>
      <c r="R26" s="195"/>
      <c r="S26" s="195"/>
      <c r="T26" s="195"/>
      <c r="U26" s="195"/>
      <c r="V26" s="196"/>
      <c r="W26" s="188"/>
      <c r="X26" s="462"/>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8"/>
      <c r="BP26" s="188"/>
      <c r="BQ26" s="188"/>
      <c r="BR26" s="188"/>
      <c r="BS26" s="188"/>
      <c r="BT26" s="188"/>
      <c r="BU26" s="188"/>
      <c r="BV26" s="188"/>
      <c r="BW26" s="188"/>
      <c r="BX26" s="188"/>
      <c r="BY26" s="188"/>
      <c r="BZ26" s="188"/>
      <c r="CA26" s="188"/>
      <c r="CB26" s="188"/>
      <c r="CC26" s="188"/>
      <c r="CD26" s="188"/>
      <c r="CE26" s="188"/>
      <c r="CF26" s="188"/>
      <c r="CG26" s="188"/>
      <c r="CH26" s="188"/>
      <c r="CI26" s="188"/>
      <c r="CJ26" s="188"/>
      <c r="CK26" s="188"/>
      <c r="CL26" s="188"/>
      <c r="CM26" s="188"/>
      <c r="CN26" s="188"/>
      <c r="CO26" s="188"/>
      <c r="CP26" s="188"/>
      <c r="CQ26" s="188"/>
      <c r="CR26" s="188"/>
      <c r="CS26" s="188"/>
      <c r="CT26" s="188"/>
      <c r="CU26" s="188"/>
      <c r="CV26" s="188"/>
      <c r="CW26" s="188"/>
      <c r="CX26" s="188"/>
      <c r="CY26" s="188"/>
      <c r="CZ26" s="188"/>
      <c r="DA26" s="188"/>
      <c r="DB26" s="188"/>
      <c r="DC26" s="188"/>
      <c r="DD26" s="188"/>
      <c r="DE26" s="188"/>
      <c r="DF26" s="188"/>
      <c r="DG26" s="188"/>
      <c r="DH26" s="188"/>
      <c r="DI26" s="188"/>
      <c r="DJ26" s="188"/>
      <c r="DK26" s="188"/>
      <c r="DL26" s="188"/>
      <c r="DM26" s="188"/>
      <c r="DN26" s="188"/>
      <c r="DO26" s="188"/>
      <c r="DP26" s="188"/>
      <c r="DQ26" s="188"/>
      <c r="DR26" s="188"/>
      <c r="DS26" s="188"/>
      <c r="DT26" s="188"/>
      <c r="DU26" s="188"/>
      <c r="DV26" s="188"/>
      <c r="DW26" s="188"/>
      <c r="DX26" s="190"/>
      <c r="DY26" s="190"/>
      <c r="DZ26" s="190"/>
    </row>
    <row r="27" spans="1:130" s="191" customFormat="1" ht="148.5" customHeight="1">
      <c r="A27" s="192">
        <f>'选型表'!A31</f>
      </c>
      <c r="B27" s="193">
        <f>'选型表'!C31</f>
      </c>
      <c r="C27" s="201"/>
      <c r="D27" s="202" t="str">
        <f>'选型表'!R27</f>
      </c>
      <c r="E27" s="193">
        <f>'选型表'!E31</f>
      </c>
      <c r="F27" s="890"/>
      <c r="G27" s="891"/>
      <c r="H27" s="891"/>
      <c r="I27" s="891"/>
      <c r="J27" s="891"/>
      <c r="K27" s="891"/>
      <c r="L27" s="891"/>
      <c r="M27" s="891"/>
      <c r="N27" s="891"/>
      <c r="O27" s="891"/>
      <c r="P27" s="892"/>
      <c r="Q27" s="194"/>
      <c r="R27" s="195"/>
      <c r="S27" s="195"/>
      <c r="T27" s="195"/>
      <c r="U27" s="195"/>
      <c r="V27" s="196"/>
      <c r="W27" s="188"/>
      <c r="X27" s="462"/>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90"/>
      <c r="DY27" s="190"/>
      <c r="DZ27" s="190"/>
    </row>
    <row r="28" spans="1:130" ht="18.75" customHeight="1">
      <c r="A28" s="871" t="s">
        <v>121</v>
      </c>
      <c r="B28" s="893"/>
      <c r="C28" s="893"/>
      <c r="D28" s="873"/>
      <c r="E28" s="197"/>
      <c r="F28" s="873"/>
      <c r="G28" s="873"/>
      <c r="H28" s="873"/>
      <c r="I28" s="873"/>
      <c r="J28" s="873"/>
      <c r="K28" s="873"/>
      <c r="L28" s="873"/>
      <c r="M28" s="873"/>
      <c r="N28" s="873"/>
      <c r="O28" s="873"/>
      <c r="P28" s="894"/>
      <c r="Q28" s="894"/>
      <c r="R28" s="894"/>
      <c r="S28" s="894"/>
      <c r="T28" s="894"/>
      <c r="U28" s="895"/>
      <c r="V28" s="896"/>
      <c r="X28" s="462"/>
    </row>
    <row r="29" spans="1:130" ht="52.5" customHeight="1" thickBot="1">
      <c r="A29" s="865" t="s">
        <v>122</v>
      </c>
      <c r="B29" s="866"/>
      <c r="C29" s="866"/>
      <c r="D29" s="866"/>
      <c r="E29" s="866"/>
      <c r="F29" s="866"/>
      <c r="G29" s="866"/>
      <c r="H29" s="866"/>
      <c r="I29" s="866"/>
      <c r="J29" s="866"/>
      <c r="K29" s="866"/>
      <c r="L29" s="866"/>
      <c r="M29" s="866"/>
      <c r="N29" s="866"/>
      <c r="O29" s="866"/>
      <c r="P29" s="867"/>
      <c r="Q29" s="867"/>
      <c r="R29" s="867"/>
      <c r="S29" s="867"/>
      <c r="T29" s="867"/>
      <c r="U29" s="868"/>
      <c r="V29" s="869"/>
    </row>
    <row r="30" spans="1:130" ht="9.6" thickTop="1"/>
  </sheetData>
  <mergeCells count="31">
    <mergeCell ref="A29:V29"/>
    <mergeCell ref="A5:A7"/>
    <mergeCell ref="B5:B7"/>
    <mergeCell ref="C5:D7"/>
    <mergeCell ref="E5:E7"/>
    <mergeCell ref="F5:P7"/>
    <mergeCell ref="Q5:V5"/>
    <mergeCell ref="Q6:Q7"/>
    <mergeCell ref="R6:R7"/>
    <mergeCell ref="S6:S7"/>
    <mergeCell ref="T6:T7"/>
    <mergeCell ref="U6:U7"/>
    <mergeCell ref="V6:V7"/>
    <mergeCell ref="F8:P8"/>
    <mergeCell ref="A28:D28"/>
    <mergeCell ref="F28:V28"/>
    <mergeCell ref="X4:X28"/>
    <mergeCell ref="A1:E1"/>
    <mergeCell ref="A2:B2"/>
    <mergeCell ref="C2:E2"/>
    <mergeCell ref="F2:P4"/>
    <mergeCell ref="Q2:Q3"/>
    <mergeCell ref="T2:T3"/>
    <mergeCell ref="U2:V3"/>
    <mergeCell ref="A3:B3"/>
    <mergeCell ref="C3:E3"/>
    <mergeCell ref="A4:B4"/>
    <mergeCell ref="C4:E4"/>
    <mergeCell ref="R4:S4"/>
    <mergeCell ref="U4:V4"/>
    <mergeCell ref="R2:S3"/>
  </mergeCells>
  <phoneticPr fontId="58" type="noConversion"/>
  <pageMargins left="0.27559055118110237" right="0.19685039370078741" top="0.78740157480314965" bottom="0.19685039370078741" header="0.23622047244094491" footer="0.15748031496062992"/>
  <pageSetup paperSize="9" scale="7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view="pageBreakPreview" topLeftCell="A2" zoomScale="85" zoomScaleNormal="100" zoomScaleSheetLayoutView="85" workbookViewId="0">
      <selection activeCell="D7" sqref="D7"/>
    </sheetView>
  </sheetViews>
  <sheetFormatPr defaultColWidth="9" defaultRowHeight="15.6"/>
  <cols>
    <col min="1" max="1" width="17.8984375" customWidth="1"/>
    <col min="2" max="2" width="14.5" customWidth="1"/>
    <col min="3" max="3" width="18.19921875" customWidth="1"/>
    <col min="4" max="4" width="22.3984375" customWidth="1"/>
  </cols>
  <sheetData>
    <row r="1" spans="1:14" ht="24.9" customHeight="1">
      <c r="A1" s="897" t="str">
        <f>"喷漆"&amp;'封面'!E8</f>
      </c>
      <c r="B1" s="898"/>
      <c r="C1" s="898"/>
      <c r="D1" s="898"/>
      <c r="E1" s="898" t="str">
        <f>"包装"&amp;'封面'!E8</f>
      </c>
      <c r="F1" s="898"/>
      <c r="G1" s="898"/>
      <c r="H1" s="898"/>
      <c r="I1" s="898"/>
      <c r="J1" s="898"/>
      <c r="K1" s="898"/>
      <c r="L1" s="898"/>
      <c r="M1" s="898"/>
      <c r="N1" s="898"/>
    </row>
    <row r="2" spans="1:14" ht="24.9" customHeight="1">
      <c r="A2" s="326" t="s">
        <v>66</v>
      </c>
      <c r="B2" s="360"/>
      <c r="C2" s="361"/>
      <c r="D2" s="361"/>
      <c r="E2" s="327" t="s">
        <v>67</v>
      </c>
      <c r="F2" s="282"/>
      <c r="G2" s="282"/>
      <c r="H2" s="282"/>
      <c r="I2" s="282"/>
      <c r="J2" s="282"/>
      <c r="K2" s="282"/>
      <c r="L2" s="282"/>
      <c r="M2" s="282"/>
      <c r="N2" s="282"/>
    </row>
    <row r="3" spans="1:14" ht="24.9" customHeight="1">
      <c r="A3" s="326" t="s">
        <v>68</v>
      </c>
      <c r="B3" s="360"/>
      <c r="C3" s="361"/>
      <c r="D3" s="361"/>
      <c r="E3" s="282"/>
      <c r="F3" s="282"/>
      <c r="G3" s="282"/>
      <c r="H3" s="282"/>
      <c r="I3" s="282"/>
      <c r="J3" s="282"/>
      <c r="K3" s="282"/>
      <c r="L3" s="282"/>
      <c r="M3" s="282"/>
      <c r="N3" s="282"/>
    </row>
    <row r="4" spans="1:14" ht="24.9" customHeight="1">
      <c r="A4" s="326" t="s">
        <v>69</v>
      </c>
      <c r="B4" s="360"/>
      <c r="C4" s="361"/>
      <c r="D4" s="361"/>
      <c r="E4" s="282"/>
      <c r="F4" s="282"/>
      <c r="G4" s="282"/>
      <c r="H4" s="282"/>
      <c r="I4" s="282"/>
      <c r="J4" s="282"/>
      <c r="K4" s="282"/>
      <c r="L4" s="282"/>
      <c r="M4" s="282"/>
      <c r="N4" s="282"/>
    </row>
    <row r="5" spans="1:14" ht="24.9" customHeight="1">
      <c r="A5" s="326" t="s">
        <v>70</v>
      </c>
      <c r="B5" s="360" t="inlineStr">
        <is>
          <t>当地低温、多风沙、盐雾腐蚀</t>
        </is>
      </c>
      <c r="C5" s="361"/>
      <c r="D5" s="361"/>
      <c r="E5" s="282"/>
      <c r="F5" s="282"/>
      <c r="G5" s="282"/>
      <c r="H5" s="282"/>
      <c r="I5" s="282"/>
      <c r="J5" s="282"/>
      <c r="K5" s="282"/>
      <c r="L5" s="282"/>
      <c r="M5" s="282"/>
      <c r="N5" s="282"/>
    </row>
    <row r="6" spans="1:14" ht="27.9" customHeight="1">
      <c r="A6" s="19" t="s">
        <v>71</v>
      </c>
      <c r="B6" s="326" t="s">
        <v>72</v>
      </c>
      <c r="C6" s="326" t="s">
        <v>73</v>
      </c>
      <c r="D6" s="19" t="s">
        <v>74</v>
      </c>
      <c r="E6" s="900" t="inlineStr">
        <is>
          <t>包装应满足室外放置6个月以上的要求</t>
        </is>
      </c>
      <c r="F6" s="901"/>
      <c r="G6" s="901"/>
      <c r="H6" s="901"/>
      <c r="I6" s="901"/>
      <c r="J6" s="901"/>
      <c r="K6" s="901"/>
      <c r="L6" s="901"/>
      <c r="M6" s="901"/>
    </row>
    <row r="7" spans="1:14" ht="56.25" customHeight="1">
      <c r="A7" s="19" t="s">
        <v>75</v>
      </c>
      <c r="B7" s="319" t="inlineStr">
        <is>
          <t>银</t>
        </is>
      </c>
      <c r="C7" s="319" t="inlineStr">
        <is>
          <t>9006</t>
        </is>
      </c>
      <c r="D7" s="170" t="inlineStr">
        <is>
          <t>面漆色标 按 ( 买方要求 )</t>
        </is>
      </c>
      <c r="E7" s="901"/>
      <c r="F7" s="901"/>
      <c r="G7" s="901"/>
      <c r="H7" s="901"/>
      <c r="I7" s="901"/>
      <c r="J7" s="901"/>
      <c r="K7" s="901"/>
      <c r="L7" s="901"/>
      <c r="M7" s="901"/>
    </row>
    <row r="8" spans="1:14" ht="27.9" customHeight="1">
      <c r="A8" s="19" t="s">
        <v>76</v>
      </c>
      <c r="B8" s="319"/>
      <c r="C8" s="319"/>
      <c r="D8" s="171"/>
      <c r="E8" s="901"/>
      <c r="F8" s="901"/>
      <c r="G8" s="901"/>
      <c r="H8" s="901"/>
      <c r="I8" s="901"/>
      <c r="J8" s="901"/>
      <c r="K8" s="901"/>
      <c r="L8" s="901"/>
      <c r="M8" s="901"/>
    </row>
    <row r="9" spans="1:14" ht="27.9" customHeight="1">
      <c r="A9" s="19" t="s">
        <v>77</v>
      </c>
      <c r="B9" s="319" t="inlineStr">
        <is>
          <t>淡黄</t>
        </is>
      </c>
      <c r="C9" s="319" t="inlineStr">
        <is>
          <t>1018</t>
        </is>
      </c>
      <c r="D9" s="171"/>
      <c r="E9" s="901"/>
      <c r="F9" s="901"/>
      <c r="G9" s="901"/>
      <c r="H9" s="901"/>
      <c r="I9" s="901"/>
      <c r="J9" s="901"/>
      <c r="K9" s="901"/>
      <c r="L9" s="901"/>
      <c r="M9" s="901"/>
    </row>
    <row r="10" spans="1:14" ht="27.9" customHeight="1">
      <c r="A10" s="19" t="s">
        <v>78</v>
      </c>
      <c r="B10" s="319" t="inlineStr">
        <is>
          <t>中酞蓝</t>
        </is>
      </c>
      <c r="C10" s="319" t="inlineStr">
        <is>
          <t>5010</t>
        </is>
      </c>
      <c r="D10" s="171"/>
      <c r="E10" s="901"/>
      <c r="F10" s="901"/>
      <c r="G10" s="901"/>
      <c r="H10" s="901"/>
      <c r="I10" s="901"/>
      <c r="J10" s="901"/>
      <c r="K10" s="901"/>
      <c r="L10" s="901"/>
      <c r="M10" s="901"/>
    </row>
    <row r="11" spans="1:14" ht="33.75" customHeight="1">
      <c r="A11" s="19" t="s">
        <v>79</v>
      </c>
      <c r="B11" s="320"/>
      <c r="C11" s="319"/>
      <c r="D11" s="171"/>
      <c r="E11" s="901"/>
      <c r="F11" s="901"/>
      <c r="G11" s="901"/>
      <c r="H11" s="901"/>
      <c r="I11" s="901"/>
      <c r="J11" s="901"/>
      <c r="K11" s="901"/>
      <c r="L11" s="901"/>
      <c r="M11" s="901"/>
    </row>
    <row r="12" spans="1:14" ht="27.9" customHeight="1">
      <c r="A12" s="19" t="s">
        <v>80</v>
      </c>
      <c r="B12" s="319"/>
      <c r="C12" s="319"/>
      <c r="D12" s="171"/>
      <c r="E12" s="901"/>
      <c r="F12" s="901"/>
      <c r="G12" s="901"/>
      <c r="H12" s="901"/>
      <c r="I12" s="901"/>
      <c r="J12" s="901"/>
      <c r="K12" s="901"/>
      <c r="L12" s="901"/>
      <c r="M12" s="901"/>
    </row>
    <row r="13" spans="1:14" ht="27.9" customHeight="1">
      <c r="A13" s="19" t="s">
        <v>81</v>
      </c>
      <c r="B13" s="319"/>
      <c r="C13" s="319"/>
      <c r="D13" s="171"/>
      <c r="E13" s="901"/>
      <c r="F13" s="901"/>
      <c r="G13" s="901"/>
      <c r="H13" s="901"/>
      <c r="I13" s="901"/>
      <c r="J13" s="901"/>
      <c r="K13" s="901"/>
      <c r="L13" s="901"/>
      <c r="M13" s="901"/>
    </row>
    <row r="14" spans="1:14" ht="27.9" customHeight="1">
      <c r="A14" s="19" t="s">
        <v>82</v>
      </c>
      <c r="B14" s="319"/>
      <c r="C14" s="319"/>
      <c r="D14" s="171"/>
      <c r="E14" s="901"/>
      <c r="F14" s="901"/>
      <c r="G14" s="901"/>
      <c r="H14" s="901"/>
      <c r="I14" s="901"/>
      <c r="J14" s="901"/>
      <c r="K14" s="901"/>
      <c r="L14" s="901"/>
      <c r="M14" s="901"/>
    </row>
    <row r="15" spans="1:14" ht="27.9" customHeight="1">
      <c r="A15" s="19" t="s">
        <v>83</v>
      </c>
      <c r="B15" s="321" t="inlineStr">
        <is>
          <t>大红</t>
        </is>
      </c>
      <c r="C15" s="321" t="inlineStr">
        <is>
          <t>2002</t>
        </is>
      </c>
      <c r="D15" s="171"/>
      <c r="E15" s="901"/>
      <c r="F15" s="901"/>
      <c r="G15" s="901"/>
      <c r="H15" s="901"/>
      <c r="I15" s="901"/>
      <c r="J15" s="901"/>
      <c r="K15" s="901"/>
      <c r="L15" s="901"/>
      <c r="M15" s="901"/>
    </row>
    <row r="16" spans="1:14" ht="33" customHeight="1">
      <c r="A16" s="322" t="s">
        <v>84</v>
      </c>
      <c r="B16" s="319"/>
      <c r="C16" s="319"/>
      <c r="D16" s="171"/>
      <c r="E16" s="901"/>
      <c r="F16" s="901"/>
      <c r="G16" s="901"/>
      <c r="H16" s="901"/>
      <c r="I16" s="901"/>
      <c r="J16" s="901"/>
      <c r="K16" s="901"/>
      <c r="L16" s="901"/>
      <c r="M16" s="901"/>
    </row>
    <row r="17" spans="1:13" ht="39" customHeight="1">
      <c r="A17" s="322" t="s">
        <v>85</v>
      </c>
      <c r="B17" s="319"/>
      <c r="C17" s="319"/>
      <c r="D17" s="171"/>
      <c r="E17" s="901"/>
      <c r="F17" s="901"/>
      <c r="G17" s="901"/>
      <c r="H17" s="901"/>
      <c r="I17" s="901"/>
      <c r="J17" s="901"/>
      <c r="K17" s="901"/>
      <c r="L17" s="901"/>
      <c r="M17" s="901"/>
    </row>
    <row r="18" spans="1:13" ht="45" customHeight="1">
      <c r="A18" s="322" t="s">
        <v>86</v>
      </c>
      <c r="B18" s="319"/>
      <c r="C18" s="319" t="inlineStr">
        <is>
          <t>9006</t>
        </is>
      </c>
      <c r="D18" s="171"/>
      <c r="E18" s="901"/>
      <c r="F18" s="901"/>
      <c r="G18" s="901"/>
      <c r="H18" s="901"/>
      <c r="I18" s="901"/>
      <c r="J18" s="901"/>
      <c r="K18" s="901"/>
      <c r="L18" s="901"/>
      <c r="M18" s="901"/>
    </row>
    <row r="19" spans="1:13" ht="45" customHeight="1">
      <c r="A19" s="323"/>
      <c r="B19" s="324"/>
      <c r="C19" s="324"/>
      <c r="D19" s="325"/>
      <c r="E19" s="901"/>
      <c r="F19" s="901"/>
      <c r="G19" s="901"/>
      <c r="H19" s="901"/>
      <c r="I19" s="901"/>
      <c r="J19" s="901"/>
      <c r="K19" s="901"/>
      <c r="L19" s="901"/>
      <c r="M19" s="901"/>
    </row>
    <row r="20" spans="1:13">
      <c r="E20" s="901"/>
      <c r="F20" s="901"/>
      <c r="G20" s="901"/>
      <c r="H20" s="901"/>
      <c r="I20" s="901"/>
      <c r="J20" s="901"/>
      <c r="K20" s="901"/>
      <c r="L20" s="901"/>
      <c r="M20" s="901"/>
    </row>
    <row r="21" spans="1:13" ht="37.5" customHeight="1">
      <c r="A21" s="899" t="s">
        <v>87</v>
      </c>
      <c r="B21" s="899"/>
      <c r="C21" s="899"/>
      <c r="D21" s="899"/>
      <c r="E21" s="901"/>
      <c r="F21" s="901"/>
      <c r="G21" s="901"/>
      <c r="H21" s="901"/>
      <c r="I21" s="901"/>
      <c r="J21" s="901"/>
      <c r="K21" s="901"/>
      <c r="L21" s="901"/>
      <c r="M21" s="901"/>
    </row>
    <row r="22" spans="1:13" ht="48.75" customHeight="1">
      <c r="A22" s="899" t="s">
        <v>88</v>
      </c>
      <c r="B22" s="899"/>
      <c r="C22" s="899"/>
      <c r="D22" s="899"/>
      <c r="E22" s="901"/>
      <c r="F22" s="901"/>
      <c r="G22" s="901"/>
      <c r="H22" s="901"/>
      <c r="I22" s="901"/>
      <c r="J22" s="901"/>
      <c r="K22" s="901"/>
      <c r="L22" s="901"/>
      <c r="M22" s="901"/>
    </row>
  </sheetData>
  <mergeCells count="9">
    <mergeCell ref="A1:D1"/>
    <mergeCell ref="E1:N1"/>
    <mergeCell ref="A21:D21"/>
    <mergeCell ref="A22:D22"/>
    <mergeCell ref="E6:M22"/>
    <mergeCell ref="B2:D2"/>
    <mergeCell ref="B3:D3"/>
    <mergeCell ref="B4:D4"/>
    <mergeCell ref="B5:D5"/>
  </mergeCells>
  <phoneticPr fontId="58" type="noConversion"/>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view="pageBreakPreview" zoomScaleNormal="100" zoomScaleSheetLayoutView="100" workbookViewId="0">
      <selection activeCell="I4" sqref="I4:I9"/>
    </sheetView>
  </sheetViews>
  <sheetFormatPr defaultColWidth="9" defaultRowHeight="15.6"/>
  <cols>
    <col min="9" max="9" width="42" customWidth="1"/>
  </cols>
  <sheetData>
    <row r="1" spans="1:9">
      <c r="C1" t="str">
        <f>"检验"&amp;'封面'!E8</f>
      </c>
    </row>
    <row r="2" spans="1:9">
      <c r="A2" s="329" t="inlineStr">
        <is>
          <t>卖方应根据质量控制计划、有关工程规定和数据表的要求对提供的设备进行检验和试验，试验步骤和可接受的准则应符合合同标准和规范；如存在国际标准和规范中没有要求的试验，此项试验可按卖方的检查和试验步骤进行。机械密封冲洗液冷却器壳体水压试验压力应至少和泵的最大允许工作压力(MAWP)一致，如存在特殊工况无法满足时须经买方批准。所有承压部件的水压试验压力至少为最大允许工作压力(MAWP)的1.5倍。性能试验应使用所有合同中签订的密封设备和附件，至少应包含密封冲洗/隔离/缓冲/管线及罐；通过减速或减级进行性能试验的措施必须在合同签订前得到买方的书面许可。成套单元仪表系统的检验和验收测试应针对完整的仪表及控制系统，由成套厂商负责实施，业主或业主委托方按照批准的检验测试计划(ITP)见证过程；在装配过程中的任何阶段，业主或业主代表或业主委托的检验机构有权对设备、材料进行检验；所有与检验和测试相关的文件应提交业主评阅批准；出厂验收试验(FAT)应基于经业主批准的文件和工厂验收测试程序；成套厂商应在FAT前提交业主检验测试计划(ITP)供业主审阅批准；成套厂商应提交内部工厂测试报告和材料试验报告等书面材料用于完整性和符合性确认。通常应根据GB/T 1032、JB/T 7565和IEC 60034-1的有关章节对所有的电动机进行例行试验；如果在询价文件中没有另外规定，IEC 60034-1的公差一览表应适用于运行特性；大于75kW的电动机试验应由采购方认可；每台电机需检验合格后才能出厂，并附有型式试验或出厂试验报告、产品合格证和防爆合格证等有效文件。</t>
        </is>
      </c>
    </row>
    <row r="4" spans="1:9">
      <c r="I4" s="462" t="s">
        <v>89</v>
      </c>
    </row>
    <row r="5" spans="1:9">
      <c r="I5" s="462"/>
    </row>
    <row r="6" spans="1:9">
      <c r="I6" s="462"/>
    </row>
    <row r="7" spans="1:9">
      <c r="I7" s="462"/>
    </row>
    <row r="8" spans="1:9">
      <c r="I8" s="462"/>
    </row>
    <row r="9" spans="1:9">
      <c r="I9" s="462"/>
    </row>
  </sheetData>
  <mergeCells count="1">
    <mergeCell ref="I4:I9"/>
  </mergeCells>
  <phoneticPr fontId="58"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view="pageBreakPreview" zoomScale="130" zoomScaleNormal="100" zoomScaleSheetLayoutView="130" workbookViewId="0">
      <selection activeCell="F9" sqref="F9"/>
    </sheetView>
  </sheetViews>
  <sheetFormatPr defaultColWidth="9" defaultRowHeight="15.6"/>
  <cols>
    <col min="6" max="6" width="35.796875" customWidth="1"/>
  </cols>
  <sheetData>
    <row r="1" spans="1:6">
      <c r="D1" t="str">
        <f>"完工资料"&amp;'封面'!E8</f>
      </c>
    </row>
    <row r="2" spans="1:6">
      <c r="A2" s="328" t="s">
        <v>90</v>
      </c>
    </row>
    <row r="3" spans="1:6">
      <c r="A3" s="329" t="inlineStr">
        <is>
          <t>A类资料：(1)所有的机器和设备基础图和设计的负荷数据(包括带地脚螺栓位置预留孔、基础外形、静动载荷、重心位置、基础允许的振动要求、最大件重量和维修重量等)，接到中标通知书两周内提供；(2)机组的主要连接管口允许承受的力、力矩、位移等，界区接口管道方位、等级等，接到中标通知书六周内提供；(3)公用工程消耗清单(包括水、电、气、油等)；(4)仪表设备一览表；(5)报警、联锁原理图及设定值；(6)电动机控制原理图和电气接线图及布置图；(7)P&amp;I图、外形图及布置图、数据表。B类资料：(1)装配图、剖面图、安装图；(2)辅助设备的结构图、安装图；(3)易损件的部件图、材料及特殊要求；(4)详细配管空视图及管道支点位置、支点受力计算数据、支架型式；(5)机组的润滑油要求和规定、润滑油系统图；(6)电动机的接线箱；(7)机组组装及拆卸程序。C类资料：(1)材料试验报告(主要受力元件)；(2)卖方的检验报告和证明；(3)在卖方工厂所完成的试验报告；(4)安装说明书、操作手册和维修手册；(5)备品备件表；(6)专用工具表；(7)仪表控制说明书；(8)装箱单(包括设备、材料等)；(9)提供有关的参数、文件及图纸目录；(10)润滑油牌号、粘度等指标清单；(11)产品合格证及质量证明书、产品竣工图、质检单位签发的产品制造安全质量监督检验证书；(12)压力容器图纸及质量证明文件、合格证等(标明实际厚度、设计厚度、检验周期、检验方法等，按压力容器相关规定)。非结构化文档交付清单至少包括：带签署的技术协议、产品数据表、产品图纸、产品安装手册、产品运行维护手册、备品备件清单、检测检验报告、产品分解安装图(如果有)、产品分解安装视频(如果有)等。</t>
        </is>
      </c>
      <c r="F3" s="462" t="s">
        <v>91</v>
      </c>
    </row>
    <row r="4" spans="1:6">
      <c r="A4" s="329"/>
      <c r="F4" s="462"/>
    </row>
    <row r="5" spans="1:6">
      <c r="A5" s="329"/>
      <c r="F5" s="462"/>
    </row>
    <row r="6" spans="1:6">
      <c r="A6" s="329" t="inlineStr">
        <is>
          <t>A类资料：(1)接到中标通知书两周内提供；(2)接到中标通知书六周内提供。B类资料和C类资料需满足买方的交付进度和交付数量要求。文件资料的提交种类、时间应以相关单位与交付方签订的合同为准。</t>
        </is>
      </c>
      <c r="F6" s="462"/>
    </row>
    <row r="7" spans="1:6">
      <c r="F7" s="462"/>
    </row>
    <row r="8" spans="1:6">
      <c r="F8" s="462"/>
    </row>
  </sheetData>
  <mergeCells count="1">
    <mergeCell ref="F3:F8"/>
  </mergeCells>
  <phoneticPr fontId="58"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view="pageBreakPreview" zoomScale="60" zoomScaleNormal="85" workbookViewId="0">
      <selection activeCell="D5" sqref="D5:F8"/>
    </sheetView>
  </sheetViews>
  <sheetFormatPr defaultColWidth="9" defaultRowHeight="16.8"/>
  <cols>
    <col min="1" max="1" width="9.09765625" style="13" customWidth="1"/>
    <col min="2" max="2" width="78.8984375" style="13" customWidth="1"/>
    <col min="3" max="3" width="10.09765625" style="14" customWidth="1"/>
    <col min="4" max="4" width="11.5" style="14" customWidth="1"/>
    <col min="5" max="5" width="11.59765625" style="13" customWidth="1"/>
    <col min="6" max="6" width="11" style="14" customWidth="1"/>
    <col min="7" max="7" width="13.59765625" style="14" customWidth="1"/>
    <col min="8" max="8" width="9.19921875" style="13" customWidth="1"/>
    <col min="9" max="9" width="6.19921875" style="13" customWidth="1"/>
    <col min="10" max="10" width="7.3984375" style="13" customWidth="1"/>
    <col min="11" max="11" width="9.5" style="13" customWidth="1"/>
    <col min="12" max="13" width="6.59765625" style="13" customWidth="1"/>
    <col min="14" max="14" width="13.59765625" style="13" customWidth="1"/>
    <col min="15" max="15" width="7.69921875" style="13" customWidth="1"/>
    <col min="16" max="16" width="11.09765625" style="13" customWidth="1"/>
    <col min="17" max="17" width="11.69921875" style="13" customWidth="1"/>
    <col min="18" max="18" width="14.09765625" style="13" customWidth="1"/>
    <col min="19" max="19" width="2.8984375" style="13" customWidth="1"/>
    <col min="20" max="16384" width="9" style="13"/>
  </cols>
  <sheetData>
    <row r="1" spans="1:19" ht="0.9" customHeight="1"/>
    <row r="2" spans="1:19" ht="29.25" customHeight="1">
      <c r="A2" s="902" t="s">
        <v>92</v>
      </c>
      <c r="B2" s="902"/>
      <c r="C2" s="16"/>
      <c r="D2" s="16"/>
      <c r="E2" s="16"/>
      <c r="F2" s="16"/>
      <c r="G2" s="16"/>
      <c r="H2" s="16"/>
      <c r="I2" s="16"/>
      <c r="J2" s="16"/>
      <c r="K2" s="16"/>
      <c r="L2" s="16"/>
      <c r="M2" s="16"/>
      <c r="N2" s="16"/>
      <c r="O2" s="16"/>
      <c r="P2" s="16"/>
      <c r="Q2" s="16"/>
      <c r="R2" s="16"/>
      <c r="S2" s="16"/>
    </row>
    <row r="3" spans="1:19" ht="38.25" customHeight="1">
      <c r="A3" s="15" t="s">
        <v>33</v>
      </c>
      <c r="B3" s="15" t="s">
        <v>93</v>
      </c>
      <c r="C3" s="16"/>
      <c r="D3" s="16"/>
      <c r="E3" s="16"/>
      <c r="F3" s="16"/>
      <c r="G3" s="16"/>
      <c r="H3" s="16"/>
      <c r="I3" s="16"/>
      <c r="J3" s="16"/>
      <c r="K3" s="16"/>
      <c r="L3" s="16"/>
      <c r="M3" s="16"/>
      <c r="N3" s="16"/>
      <c r="O3" s="16"/>
      <c r="P3" s="16"/>
      <c r="Q3" s="16"/>
      <c r="R3" s="16"/>
      <c r="S3" s="16"/>
    </row>
    <row r="4" spans="1:19" ht="31.5" customHeight="1">
      <c r="A4" s="15">
        <v>1</v>
      </c>
      <c r="B4" s="17" t="s">
        <v>94</v>
      </c>
      <c r="C4" s="16"/>
      <c r="D4" s="16"/>
      <c r="E4" s="16"/>
      <c r="F4" s="16"/>
      <c r="G4" s="16"/>
      <c r="H4" s="16"/>
      <c r="I4" s="16"/>
      <c r="J4" s="16"/>
      <c r="K4" s="16"/>
      <c r="L4" s="16"/>
      <c r="M4" s="16"/>
      <c r="N4" s="16"/>
      <c r="O4" s="16"/>
      <c r="P4" s="16"/>
      <c r="Q4" s="16"/>
      <c r="R4" s="16"/>
      <c r="S4" s="16"/>
    </row>
    <row r="5" spans="1:19" ht="33.75" customHeight="1">
      <c r="A5" s="15">
        <v>2</v>
      </c>
      <c r="B5" s="17" t="s">
        <v>95</v>
      </c>
      <c r="C5" s="16"/>
      <c r="D5" s="904" t="s">
        <v>96</v>
      </c>
      <c r="E5" s="905"/>
      <c r="F5" s="905"/>
      <c r="G5" s="16"/>
      <c r="H5" s="16"/>
      <c r="I5" s="16"/>
      <c r="J5" s="16"/>
      <c r="K5" s="16"/>
      <c r="L5" s="16"/>
      <c r="M5" s="16"/>
      <c r="N5" s="16"/>
      <c r="O5" s="16"/>
      <c r="P5" s="16"/>
      <c r="Q5" s="16"/>
      <c r="R5" s="16"/>
      <c r="S5" s="16"/>
    </row>
    <row r="6" spans="1:19" ht="40.5" customHeight="1">
      <c r="A6" s="15">
        <v>3</v>
      </c>
      <c r="B6" s="17" t="s">
        <v>97</v>
      </c>
      <c r="C6" s="16"/>
      <c r="D6" s="905"/>
      <c r="E6" s="905"/>
      <c r="F6" s="905"/>
      <c r="G6" s="16"/>
      <c r="H6" s="16"/>
      <c r="I6" s="16"/>
      <c r="J6" s="16"/>
      <c r="K6" s="16"/>
      <c r="L6" s="16"/>
      <c r="M6" s="16"/>
      <c r="N6" s="16"/>
      <c r="O6" s="16"/>
      <c r="P6" s="16"/>
      <c r="Q6" s="16"/>
      <c r="R6" s="16"/>
      <c r="S6" s="16"/>
    </row>
    <row r="7" spans="1:19" ht="36.75" customHeight="1">
      <c r="A7" s="15">
        <v>4</v>
      </c>
      <c r="B7" s="17" t="s">
        <v>98</v>
      </c>
      <c r="C7" s="16"/>
      <c r="D7" s="905"/>
      <c r="E7" s="905"/>
      <c r="F7" s="905"/>
      <c r="G7" s="16"/>
      <c r="H7" s="16"/>
      <c r="I7" s="16"/>
      <c r="J7" s="16"/>
      <c r="K7" s="16"/>
      <c r="L7" s="16"/>
      <c r="M7" s="16"/>
      <c r="N7" s="16"/>
      <c r="O7" s="16"/>
      <c r="P7" s="16"/>
      <c r="Q7" s="16"/>
      <c r="R7" s="16"/>
      <c r="S7" s="16"/>
    </row>
    <row r="8" spans="1:19" ht="45" customHeight="1">
      <c r="A8" s="15">
        <v>5</v>
      </c>
      <c r="B8" s="17" t="s">
        <v>99</v>
      </c>
      <c r="C8" s="16"/>
      <c r="D8" s="905"/>
      <c r="E8" s="905"/>
      <c r="F8" s="905"/>
      <c r="G8" s="16"/>
      <c r="H8" s="16"/>
      <c r="I8" s="16"/>
      <c r="J8" s="16"/>
      <c r="K8" s="16"/>
      <c r="L8" s="16"/>
      <c r="M8" s="16"/>
      <c r="N8" s="16"/>
      <c r="O8" s="16"/>
      <c r="P8" s="16"/>
      <c r="Q8" s="16"/>
      <c r="R8" s="16"/>
      <c r="S8" s="16"/>
    </row>
    <row r="9" spans="1:19" ht="36.75" customHeight="1">
      <c r="A9" s="15">
        <v>6</v>
      </c>
      <c r="B9" s="17" t="s">
        <v>100</v>
      </c>
      <c r="C9" s="16"/>
      <c r="D9" s="16"/>
      <c r="E9" s="16"/>
      <c r="F9" s="16"/>
      <c r="G9" s="16"/>
      <c r="H9" s="16"/>
      <c r="I9" s="16"/>
      <c r="J9" s="16"/>
      <c r="K9" s="16"/>
      <c r="L9" s="16"/>
      <c r="M9" s="16"/>
      <c r="N9" s="16"/>
      <c r="O9" s="16"/>
      <c r="P9" s="16"/>
      <c r="Q9" s="16"/>
      <c r="R9" s="16"/>
      <c r="S9" s="16"/>
    </row>
    <row r="10" spans="1:19" ht="47.25" customHeight="1">
      <c r="A10" s="15">
        <v>7</v>
      </c>
      <c r="B10" s="17" t="s">
        <v>101</v>
      </c>
      <c r="C10" s="16"/>
      <c r="D10" s="16"/>
      <c r="E10" s="16"/>
      <c r="F10" s="16"/>
      <c r="G10" s="16"/>
      <c r="H10" s="16"/>
      <c r="I10" s="16"/>
      <c r="J10" s="16"/>
      <c r="K10" s="16"/>
      <c r="L10" s="16"/>
      <c r="M10" s="16"/>
      <c r="N10" s="16"/>
      <c r="O10" s="16"/>
      <c r="P10" s="16"/>
      <c r="Q10" s="16"/>
      <c r="R10" s="16"/>
      <c r="S10" s="16"/>
    </row>
    <row r="11" spans="1:19" ht="32.25" customHeight="1">
      <c r="A11" s="15">
        <v>8</v>
      </c>
      <c r="B11" s="15" t="s">
        <v>102</v>
      </c>
    </row>
    <row r="12" spans="1:19" ht="22.5" customHeight="1">
      <c r="A12" s="18"/>
      <c r="B12" s="18"/>
    </row>
    <row r="13" spans="1:19" ht="23.25" customHeight="1">
      <c r="A13" s="18"/>
      <c r="B13" s="18"/>
    </row>
    <row r="33" spans="1:20">
      <c r="A33" s="903"/>
      <c r="B33" s="903"/>
      <c r="C33" s="903"/>
      <c r="D33" s="903"/>
      <c r="E33" s="903"/>
      <c r="F33" s="903"/>
      <c r="G33" s="903"/>
      <c r="H33" s="903"/>
      <c r="I33" s="903"/>
      <c r="J33" s="903"/>
      <c r="K33" s="903"/>
      <c r="L33" s="903"/>
      <c r="M33" s="903"/>
      <c r="N33" s="903"/>
      <c r="O33" s="903"/>
      <c r="P33" s="903"/>
      <c r="Q33" s="903"/>
      <c r="R33" s="903"/>
      <c r="S33" s="903"/>
      <c r="T33" s="903"/>
    </row>
  </sheetData>
  <sheetProtection formatCells="0" formatColumns="0" formatRows="0" insertColumns="0" insertRows="0" insertHyperlinks="0" deleteColumns="0" deleteRows="0" sort="0" autoFilter="0" pivotTables="0"/>
  <mergeCells count="3">
    <mergeCell ref="A2:B2"/>
    <mergeCell ref="A33:T33"/>
    <mergeCell ref="D5:F8"/>
  </mergeCells>
  <phoneticPr fontId="58" type="noConversion"/>
  <printOptions horizontalCentered="1"/>
  <pageMargins left="0.17" right="0.17" top="0.31496062992126" bottom="0.31496062992126" header="0.511811023622047" footer="0.511811023622047"/>
  <pageSetup paperSize="9" scale="73" firstPageNumber="4294963191"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合同档案目录</vt:lpstr>
      <vt:lpstr>封面</vt:lpstr>
      <vt:lpstr>文件升版修订</vt:lpstr>
      <vt:lpstr>排产说明</vt:lpstr>
      <vt:lpstr>待定项</vt:lpstr>
      <vt:lpstr>选型表</vt:lpstr>
      <vt:lpstr>泵结构要求及执行标准</vt:lpstr>
      <vt:lpstr>通用要求</vt:lpstr>
      <vt:lpstr>仪表要求</vt:lpstr>
      <vt:lpstr>辅助系统采购单</vt:lpstr>
      <vt:lpstr>密封采购单</vt:lpstr>
      <vt:lpstr>电机采购单</vt:lpstr>
      <vt:lpstr>联轴器采购单</vt:lpstr>
      <vt:lpstr>接线箱询价单 </vt:lpstr>
      <vt:lpstr>喷漆包装要求</vt:lpstr>
      <vt:lpstr>检验试验要求</vt:lpstr>
      <vt:lpstr>完工资料要求</vt:lpstr>
      <vt:lpstr>名词概念及注意事项</vt:lpstr>
      <vt:lpstr>泵结构要求及执行标准!Print_Area</vt:lpstr>
      <vt:lpstr>待定项!Print_Area</vt:lpstr>
      <vt:lpstr>电机采购单!Print_Area</vt:lpstr>
      <vt:lpstr>封面!Print_Area</vt:lpstr>
      <vt:lpstr>辅助系统采购单!Print_Area</vt:lpstr>
      <vt:lpstr>合同档案目录!Print_Area</vt:lpstr>
      <vt:lpstr>检验试验要求!Print_Area</vt:lpstr>
      <vt:lpstr>'接线箱询价单'!Print_Area</vt:lpstr>
      <vt:lpstr>联轴器采购单!Print_Area</vt:lpstr>
      <vt:lpstr>密封采购单!Print_Area</vt:lpstr>
      <vt:lpstr>名词概念及注意事项!Print_Area</vt:lpstr>
      <vt:lpstr>排产说明!Print_Area</vt:lpstr>
      <vt:lpstr>喷漆包装要求!Print_Area</vt:lpstr>
      <vt:lpstr>通用要求!Print_Area</vt:lpstr>
      <vt:lpstr>完工资料要求!Print_Area</vt:lpstr>
      <vt:lpstr>选型表!Print_Area</vt:lpstr>
      <vt:lpstr>仪表要求!Print_Area</vt:lpstr>
      <vt:lpstr>辅助系统采购单!Print_Titles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lyh</dc:creator>
  <cp:lastModifiedBy>牟晓庆</cp:lastModifiedBy>
  <cp:lastPrinted>2023-04-26T02:25:53Z</cp:lastPrinted>
  <dcterms:created xsi:type="dcterms:W3CDTF">2005-11-09T02:16:00Z</dcterms:created>
  <dcterms:modified xsi:type="dcterms:W3CDTF">2026-08-03T07:17:31Z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